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do. trimestre 2023\"/>
    </mc:Choice>
  </mc:AlternateContent>
  <bookViews>
    <workbookView xWindow="0" yWindow="0" windowWidth="28800" windowHeight="11835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E39" i="2"/>
  <c r="O10" i="2"/>
  <c r="D70" i="2" l="1"/>
  <c r="C70" i="2"/>
  <c r="C39" i="2"/>
  <c r="G38" i="2"/>
  <c r="F38" i="2"/>
  <c r="E79" i="2" l="1"/>
  <c r="D79" i="2"/>
  <c r="C79" i="2"/>
  <c r="E82" i="2"/>
  <c r="D82" i="2"/>
  <c r="C82" i="2"/>
  <c r="F72" i="2"/>
  <c r="F73" i="2" s="1"/>
  <c r="E73" i="2"/>
  <c r="D73" i="2"/>
  <c r="C73" i="2"/>
  <c r="G72" i="2"/>
  <c r="E70" i="2"/>
  <c r="E33" i="2"/>
  <c r="D33" i="2"/>
  <c r="C33" i="2"/>
  <c r="E12" i="2"/>
  <c r="D12" i="2"/>
  <c r="C12" i="2"/>
  <c r="G81" i="2"/>
  <c r="F81" i="2"/>
  <c r="F82" i="2" s="1"/>
  <c r="G78" i="2"/>
  <c r="F78" i="2"/>
  <c r="G77" i="2"/>
  <c r="F77" i="2"/>
  <c r="G76" i="2"/>
  <c r="F76" i="2"/>
  <c r="G75" i="2"/>
  <c r="F75" i="2"/>
  <c r="F79" i="2" s="1"/>
  <c r="G69" i="2"/>
  <c r="F69" i="2"/>
  <c r="G68" i="2"/>
  <c r="F68" i="2"/>
  <c r="G67" i="2"/>
  <c r="F67" i="2"/>
  <c r="G66" i="2"/>
  <c r="F66" i="2"/>
  <c r="G65" i="2"/>
  <c r="F65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3" i="2"/>
  <c r="F43" i="2"/>
  <c r="G42" i="2"/>
  <c r="F42" i="2"/>
  <c r="G41" i="2"/>
  <c r="F41" i="2"/>
  <c r="F70" i="2" s="1"/>
  <c r="G37" i="2"/>
  <c r="F37" i="2"/>
  <c r="G36" i="2"/>
  <c r="F36" i="2"/>
  <c r="G35" i="2"/>
  <c r="F35" i="2"/>
  <c r="F39" i="2" s="1"/>
  <c r="G32" i="2"/>
  <c r="F32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F33" i="2" s="1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G3" i="2"/>
  <c r="F3" i="2"/>
  <c r="F12" i="2" l="1"/>
  <c r="G39" i="2"/>
  <c r="G79" i="2"/>
  <c r="G33" i="2"/>
  <c r="G70" i="2"/>
  <c r="G73" i="2"/>
  <c r="G12" i="2"/>
  <c r="G82" i="2"/>
  <c r="F124" i="1"/>
  <c r="G124" i="1"/>
  <c r="E126" i="1"/>
  <c r="F125" i="1"/>
  <c r="G125" i="1"/>
  <c r="D126" i="1"/>
  <c r="C126" i="1"/>
  <c r="F121" i="1"/>
  <c r="G121" i="1"/>
  <c r="F122" i="1"/>
  <c r="G122" i="1"/>
  <c r="F87" i="1"/>
  <c r="G87" i="1"/>
  <c r="G81" i="1"/>
  <c r="F81" i="1"/>
  <c r="F80" i="1"/>
  <c r="G80" i="1"/>
  <c r="F77" i="1"/>
  <c r="G77" i="1"/>
  <c r="F76" i="1"/>
  <c r="G76" i="1"/>
  <c r="F75" i="1"/>
  <c r="G75" i="1"/>
  <c r="E95" i="1"/>
  <c r="F11" i="1"/>
  <c r="G11" i="1"/>
  <c r="F79" i="1"/>
  <c r="G79" i="1"/>
  <c r="F74" i="1"/>
  <c r="G74" i="1"/>
  <c r="F73" i="1"/>
  <c r="G73" i="1"/>
  <c r="F72" i="1"/>
  <c r="G72" i="1"/>
  <c r="F71" i="1"/>
  <c r="G71" i="1"/>
  <c r="F70" i="1"/>
  <c r="G70" i="1"/>
  <c r="F69" i="1"/>
  <c r="G69" i="1"/>
  <c r="F68" i="1"/>
  <c r="G68" i="1"/>
  <c r="F67" i="1"/>
  <c r="G67" i="1"/>
  <c r="F66" i="1"/>
  <c r="G66" i="1"/>
  <c r="F65" i="1"/>
  <c r="G65" i="1"/>
  <c r="F64" i="1"/>
  <c r="G64" i="1"/>
  <c r="F47" i="1"/>
  <c r="G47" i="1"/>
  <c r="F40" i="1"/>
  <c r="G40" i="1"/>
  <c r="F30" i="1"/>
  <c r="G30" i="1"/>
  <c r="F13" i="1"/>
  <c r="G13" i="1"/>
  <c r="F126" i="1" l="1"/>
  <c r="G126" i="1"/>
  <c r="F123" i="1"/>
  <c r="G123" i="1"/>
  <c r="F115" i="1"/>
  <c r="G115" i="1"/>
  <c r="F91" i="1"/>
  <c r="G91" i="1"/>
  <c r="F62" i="1"/>
  <c r="G62" i="1"/>
  <c r="F61" i="1"/>
  <c r="G61" i="1"/>
  <c r="F51" i="1"/>
  <c r="G51" i="1"/>
  <c r="F38" i="1"/>
  <c r="G38" i="1"/>
  <c r="G120" i="1"/>
  <c r="F120" i="1"/>
  <c r="G119" i="1"/>
  <c r="F119" i="1"/>
  <c r="G118" i="1"/>
  <c r="F118" i="1"/>
  <c r="G117" i="1"/>
  <c r="F117" i="1"/>
  <c r="G116" i="1"/>
  <c r="F116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97" i="1"/>
  <c r="F97" i="1"/>
  <c r="E100" i="1"/>
  <c r="E129" i="1" s="1"/>
  <c r="D95" i="1"/>
  <c r="D100" i="1" s="1"/>
  <c r="C95" i="1"/>
  <c r="C100" i="1" s="1"/>
  <c r="G94" i="1"/>
  <c r="F94" i="1"/>
  <c r="G93" i="1"/>
  <c r="F93" i="1"/>
  <c r="G92" i="1"/>
  <c r="F92" i="1"/>
  <c r="G90" i="1"/>
  <c r="F90" i="1"/>
  <c r="G89" i="1"/>
  <c r="F89" i="1"/>
  <c r="G88" i="1"/>
  <c r="F88" i="1"/>
  <c r="G86" i="1"/>
  <c r="F86" i="1"/>
  <c r="G85" i="1"/>
  <c r="F85" i="1"/>
  <c r="G84" i="1"/>
  <c r="F84" i="1"/>
  <c r="G83" i="1"/>
  <c r="F83" i="1"/>
  <c r="G82" i="1"/>
  <c r="F82" i="1"/>
  <c r="G78" i="1"/>
  <c r="F78" i="1"/>
  <c r="G63" i="1"/>
  <c r="F63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0" i="1"/>
  <c r="F50" i="1"/>
  <c r="G49" i="1"/>
  <c r="F49" i="1"/>
  <c r="G48" i="1"/>
  <c r="F48" i="1"/>
  <c r="G46" i="1"/>
  <c r="F46" i="1"/>
  <c r="G45" i="1"/>
  <c r="F45" i="1"/>
  <c r="G44" i="1"/>
  <c r="F44" i="1"/>
  <c r="G43" i="1"/>
  <c r="F43" i="1"/>
  <c r="G42" i="1"/>
  <c r="F42" i="1"/>
  <c r="G41" i="1"/>
  <c r="F41" i="1"/>
  <c r="G39" i="1"/>
  <c r="F39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F95" i="1" s="1"/>
  <c r="F100" i="1" s="1"/>
  <c r="F129" i="1" l="1"/>
  <c r="C129" i="1"/>
  <c r="D129" i="1"/>
  <c r="G95" i="1"/>
  <c r="G100" i="1" s="1"/>
  <c r="G129" i="1" s="1"/>
</calcChain>
</file>

<file path=xl/sharedStrings.xml><?xml version="1.0" encoding="utf-8"?>
<sst xmlns="http://schemas.openxmlformats.org/spreadsheetml/2006/main" count="396" uniqueCount="248">
  <si>
    <t>CUENTA CONTABLE</t>
  </si>
  <si>
    <t>CONCEPTO</t>
  </si>
  <si>
    <t>TOTAL SIPOT</t>
  </si>
  <si>
    <t>1.1.1.1.01.0002</t>
  </si>
  <si>
    <t>NOMINA</t>
  </si>
  <si>
    <t>1.1.2.2.01.0007.00002</t>
  </si>
  <si>
    <t>POLICIA IND. BANC. Y COM DEL VALLE D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</si>
  <si>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</si>
  <si>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</si>
  <si>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</si>
  <si>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</si>
  <si>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</si>
  <si>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</si>
  <si>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</si>
  <si>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</si>
  <si>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</si>
  <si>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</si>
  <si>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</si>
  <si>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</si>
  <si>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</si>
  <si>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</si>
  <si>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1.1.2.2.01.0007.00042</t>
  </si>
  <si>
    <t>SEDENA HOSPITAL MILITAR DE ESPECIAL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</si>
  <si>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</si>
  <si>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</si>
  <si>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</si>
  <si>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</si>
  <si>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</si>
  <si>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</si>
  <si>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1.1.2.3.01.0269</t>
  </si>
  <si>
    <t>MANRIQUE VERA J. ARTURO</t>
  </si>
  <si>
    <t>1.1.2.3.01.0281</t>
  </si>
  <si>
    <t>CASTILLO GARCIA LEONITH DESIREE</t>
  </si>
  <si>
    <t>1.1.2.3.01.0335</t>
  </si>
  <si>
    <t>ORTEGA RIOSVELASCO FERNANDO</t>
  </si>
  <si>
    <t>1.1.2.3.01.0347</t>
  </si>
  <si>
    <t>INDUSTRIAS NAJI, S.A. DE C.V.</t>
  </si>
  <si>
    <t>2.1.2.3.01.0348</t>
  </si>
  <si>
    <t>SOLUCIONES AMBIENTALES FORTUNA, S</t>
  </si>
  <si>
    <t>2.1.1.7.03.0001</t>
  </si>
  <si>
    <t>IVA TRASLADADO COBRADO</t>
  </si>
  <si>
    <t>4.1.7.3.01.0001.00020</t>
  </si>
  <si>
    <t>SERVICIO DE RADIO TERAPIA</t>
  </si>
  <si>
    <t>4.1.7.3.01.0001.00021</t>
  </si>
  <si>
    <t>SUBDIRECCION  DE ASISTENCIA MEDICA</t>
  </si>
  <si>
    <t>4.1.7.3.01.0001.00022.</t>
  </si>
  <si>
    <t>NEUMOLOGIA Y FISIOLOGIA PULMONAR</t>
  </si>
  <si>
    <t>4.1.7.3.01.0001.00025</t>
  </si>
  <si>
    <t>CARDIOLOGIA</t>
  </si>
  <si>
    <t>4.1.7.3.01.0001.00026</t>
  </si>
  <si>
    <t>NEFROLOGIA</t>
  </si>
  <si>
    <t>4.1.7.3.01.0001.00027</t>
  </si>
  <si>
    <t>PEDIATRIA AMBULATORIA</t>
  </si>
  <si>
    <t>4.1.7.3.01.0001.00030</t>
  </si>
  <si>
    <t xml:space="preserve">GSTROENTEROLOGIA Y NUTRICION 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</si>
  <si>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</si>
  <si>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</si>
  <si>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</si>
  <si>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</si>
  <si>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</si>
  <si>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</si>
  <si>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</si>
  <si>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</si>
  <si>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</si>
  <si>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</si>
  <si>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4.1.7.3.02.0002.00039</t>
  </si>
  <si>
    <t>CIRUGIA PLASTICA Y RECONSTRUCTIVA</t>
  </si>
  <si>
    <t>4.1.7.3.01.0001.00045</t>
  </si>
  <si>
    <t>CIRUGIA GENERAL</t>
  </si>
  <si>
    <t>4.1.7.3.01.0001.00047</t>
  </si>
  <si>
    <t>ANESTESIA Y ALGOLOGIA</t>
  </si>
  <si>
    <t>4.1.7.3.01.0001.00048</t>
  </si>
  <si>
    <t>LABORATORIODE FARMACIA</t>
  </si>
  <si>
    <t>4.1.7.3.01.0001.00049</t>
  </si>
  <si>
    <t>IMAGINOLOGIA</t>
  </si>
  <si>
    <t>4.1.7.3.01.0001.00050</t>
  </si>
  <si>
    <t>MEDICINA NUCLEAR MOLECULAR</t>
  </si>
  <si>
    <t>4.1.7.3.01.0001.00051</t>
  </si>
  <si>
    <t>LABORATORIO CLINICO</t>
  </si>
  <si>
    <t>4.1.7.3.01.0001.00053</t>
  </si>
  <si>
    <t>PATOLOGIA</t>
  </si>
  <si>
    <t>4.1.7.3.01.0003.00007</t>
  </si>
  <si>
    <t>FOTOCOPIAS</t>
  </si>
  <si>
    <t>4.1.7.3.01.0006.00001</t>
  </si>
  <si>
    <t>MEDICAMENTOS</t>
  </si>
  <si>
    <t>4.3.9.9.01.0001.00001</t>
  </si>
  <si>
    <t>FUNDACION INBURSA</t>
  </si>
  <si>
    <t>4.3.9.9.01.0001.00005</t>
  </si>
  <si>
    <t>DONATIVOS OPERACIÓN DEL HOSPITAL</t>
  </si>
  <si>
    <t>4.3.9.9.01.0001.00006</t>
  </si>
  <si>
    <t>R12 NBG SS HIMFG CLINICA DE CANCER</t>
  </si>
  <si>
    <t>4.3.9.9.03.0001.00045</t>
  </si>
  <si>
    <t>02 FEB 22-31 OCT 23 DIP. ACT. DE ALTA ESP.</t>
  </si>
  <si>
    <t>4.3.9.9.03.0001.00046</t>
  </si>
  <si>
    <t>08-10 FEB 2023/ C. PREP. EXAMEN DE ESP.</t>
  </si>
  <si>
    <t>4.3.9.9.03.0001.00047</t>
  </si>
  <si>
    <t>13-17 FEB 2023 TRAB. SOC.CON FAM: RET</t>
  </si>
  <si>
    <t>4.3.9.9.03.0001.00048</t>
  </si>
  <si>
    <t>13-17 FEB 2023 XXVIII C. T. PRAC. DE PARAS</t>
  </si>
  <si>
    <t>4.3.9.9.03.0001.00049</t>
  </si>
  <si>
    <t>08-10 MAR 2023 / SIMPOSIO: P. DE CAL. EN</t>
  </si>
  <si>
    <t>4.3.9.9.03.0001.00050</t>
  </si>
  <si>
    <t>16,17 FEB 2023 / 5 C. DE ENF. EN ALTA</t>
  </si>
  <si>
    <t>4.3.9.9.03.0001.00051</t>
  </si>
  <si>
    <t>01 MAR - 01 MAY 2023 C. BAS DE MET DE L</t>
  </si>
  <si>
    <t>4.3.9.9.03.0001.00054</t>
  </si>
  <si>
    <t>4 ABR - 10 OCT 2023 / DIP. INMUNOLOGIA B</t>
  </si>
  <si>
    <t>4.3.9.9.03.0002.00005</t>
  </si>
  <si>
    <t>POSGRADO DE ENFERMERIA 2023-2</t>
  </si>
  <si>
    <t>4.3.9.9.03.0004.00003</t>
  </si>
  <si>
    <t>CURSOS DE ESPECIALIZACION</t>
  </si>
  <si>
    <t>4.3.9.9.03.0004.00004</t>
  </si>
  <si>
    <t>PASANTIAS</t>
  </si>
  <si>
    <t>4.3.9.9.03.0004.00005</t>
  </si>
  <si>
    <t>PAGO DERECHO A EXAMEN 2023</t>
  </si>
  <si>
    <t>4.3.9.9.03.0004.00006</t>
  </si>
  <si>
    <t>16-20 ENERO 2023 CERTIFICACION HOSPITAL</t>
  </si>
  <si>
    <t>4.3.9.9.03.0004.00007</t>
  </si>
  <si>
    <t>26 ENE AL 27 OCT 2023 DIP. MED. TRANSF.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</si>
  <si>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</si>
  <si>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</si>
  <si>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</si>
  <si>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</si>
  <si>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</si>
  <si>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</si>
  <si>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4.3.9.9.09.0017</t>
  </si>
  <si>
    <t>DIVERSOS</t>
  </si>
  <si>
    <t>4.3.9.9.09.0018</t>
  </si>
  <si>
    <t>SOBRANTE EN ARQUEO DE CAJA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</si>
  <si>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</si>
  <si>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</si>
  <si>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</si>
  <si>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</si>
  <si>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</si>
  <si>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</si>
  <si>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1.1.1.6.02.001.00045</t>
  </si>
  <si>
    <t>F. ED. MED. CONTINUA CTA. 0102312795</t>
  </si>
  <si>
    <t>1.1.1.6.02.001.00104</t>
  </si>
  <si>
    <t>F. CIRUGIA PED. GRAL. CTA. 012567833</t>
  </si>
  <si>
    <t>1.1.1.6.02.0001.00109</t>
  </si>
  <si>
    <t>F. APOYO A LA INVESTIGA. CTA.012880</t>
  </si>
  <si>
    <t>1.1.1.6.02.0001.00142</t>
  </si>
  <si>
    <t>FONDO DE PATOLOGIA 9945 H.I.M.</t>
  </si>
  <si>
    <t>1.1.1.6.02.0001.00144</t>
  </si>
  <si>
    <t>F. DE INVESTIGACION EN INFECTOLOGIA</t>
  </si>
  <si>
    <t>1.1.1.6.02.0001.00225</t>
  </si>
  <si>
    <t>C.I.F. FONDO DE DIFUSION CULTURAL</t>
  </si>
  <si>
    <t>1.1.1.6.02.0001.00256</t>
  </si>
  <si>
    <t>INV. FIN. FONDO ALBERGUE</t>
  </si>
  <si>
    <t>1.1.1.6.02.0001.00371</t>
  </si>
  <si>
    <t>R12 NBG SS HIMFG MERCK 066</t>
  </si>
  <si>
    <t>1.1.1.6.02.0001.00376</t>
  </si>
  <si>
    <t>R12 NBG SS HIMFG PEMBROLIZUMAB</t>
  </si>
  <si>
    <t>1.1.1.6.02.0001.00379</t>
  </si>
  <si>
    <t>R12 NBG SS HIMFG EBV INMUNODEFICIENCIAS</t>
  </si>
  <si>
    <t>1.1.1.6.02.0001.00382</t>
  </si>
  <si>
    <t>R12 NBG SS HIMFG DEVOTE</t>
  </si>
  <si>
    <t>1.1.1.6.02.0001.00388</t>
  </si>
  <si>
    <t>R12 NBG SS HIMFG NOVARTIS</t>
  </si>
  <si>
    <t>TOTAL TERCEROS</t>
  </si>
  <si>
    <t>TOTAL PROPIOS Y TERCEROS</t>
  </si>
  <si>
    <t>ABRIL</t>
  </si>
  <si>
    <t>MAYO</t>
  </si>
  <si>
    <t>JUNIO</t>
  </si>
  <si>
    <t>4.1.7.3.01.0001.00044</t>
  </si>
  <si>
    <t>ESTOMATOLOGIA</t>
  </si>
  <si>
    <t>4.3.9.9.01.0001.00004</t>
  </si>
  <si>
    <t>PROYECTO S 670 FUNDACION GONZALO R</t>
  </si>
  <si>
    <t>4.3.9.9.03.0001.00052</t>
  </si>
  <si>
    <t>21-23 MAR-2023 XXIX C.M. DE ESTOMATO</t>
  </si>
  <si>
    <t>4.3.9.9.03.0001.00053</t>
  </si>
  <si>
    <t>27-31 MAR 2023 /T. DE PSI INFANTIL Y L</t>
  </si>
  <si>
    <t>4.3.9.9.09.0013</t>
  </si>
  <si>
    <t>UTILIDADES CURSOS NMONOGRAFICOS</t>
  </si>
  <si>
    <t>1.1.1.6.02.0001.00338</t>
  </si>
  <si>
    <t>R12 NBG SS HIMFG DERMAPROTOCOLOS</t>
  </si>
  <si>
    <t>1.1.1.6.02.0001.00393</t>
  </si>
  <si>
    <t>R12 NBG SS HIMFG CFF FQ VITAMINA D</t>
  </si>
  <si>
    <t>1.1.2.2.01.0007.00035</t>
  </si>
  <si>
    <t>INSTITUTO  MATERNO INFANTIL DEL EST</t>
  </si>
  <si>
    <t>4.1.7.3.01.0001.00029</t>
  </si>
  <si>
    <t>HEMATO-ONCOLOGIA</t>
  </si>
  <si>
    <t>4.1.7.3.01.0001.00046</t>
  </si>
  <si>
    <t>CIRUGIA DE TORAX Y ENDOSCOPIA</t>
  </si>
  <si>
    <t>4.1.7.3.01.0001.00057</t>
  </si>
  <si>
    <t>FARMACOLOGIA CLINICA</t>
  </si>
  <si>
    <t>4.3.9.9.03.0001.00055</t>
  </si>
  <si>
    <t>MAR 2023-29 FEB 2024 DIP. INT. DEL</t>
  </si>
  <si>
    <t>4.3.9.9.03.0001.00056</t>
  </si>
  <si>
    <t>MAR 2023-28 FEB 2024 DIP. CIR. COLOREC</t>
  </si>
  <si>
    <t>4.3.9.9.03.0001.00057</t>
  </si>
  <si>
    <t>4.3.9.9.03.0001.00058</t>
  </si>
  <si>
    <t>4.3.9.9.03.0001.00059</t>
  </si>
  <si>
    <t>4.3.9.9.03.0001.00060</t>
  </si>
  <si>
    <t>4.3.9.9.03.0001.00061</t>
  </si>
  <si>
    <t>4.3.9.9.03.0001.00062</t>
  </si>
  <si>
    <t>4.3.9.9.03.0001.00063</t>
  </si>
  <si>
    <t>4.3.9.9.03.0001.00064</t>
  </si>
  <si>
    <t>4.3.9.9.03.0001.00065</t>
  </si>
  <si>
    <t>01 MAR-31 AGO  2023 DIP. ENCELOGRAFI</t>
  </si>
  <si>
    <t>17-21 ABR 2023 C ATENCION PSICOLOGIC</t>
  </si>
  <si>
    <t>13-14 ABR 2023 TIPS UROLOGICOS PRACTI</t>
  </si>
  <si>
    <t>10-14 ABR 2023 CONSTRUCCION DEL CON</t>
  </si>
  <si>
    <t>MAY-SEP 23 DIP. ULTRASONOGRAFIA EN</t>
  </si>
  <si>
    <t>ABR/2023 ACTUALIDADES EN CIRUGIA PE</t>
  </si>
  <si>
    <t>ABR/2023 BIOINFORMATICA, UNA HERRA</t>
  </si>
  <si>
    <t>16-25 MAY 2023 ELABORACION DE PROYE</t>
  </si>
  <si>
    <t>30-31 MAY ERRORES INNATOS DEL M</t>
  </si>
  <si>
    <t>4.3.9.9.03.0002.00006</t>
  </si>
  <si>
    <t>ROTACIONES DE ENFERMERIA</t>
  </si>
  <si>
    <t>SIPOT 2DO. TRIMESTRE</t>
  </si>
  <si>
    <t>1.1.2.2.01.0007.00033</t>
  </si>
  <si>
    <t xml:space="preserve">ISSSEMYM CENTRO MEDICO </t>
  </si>
  <si>
    <t>4.3.9.9.03.0001.00066</t>
  </si>
  <si>
    <t>4.3.9.9.03.0001.00067</t>
  </si>
  <si>
    <t>4.3.9.9.03.0001.00069</t>
  </si>
  <si>
    <t>MAY 2023 XXVICURSO DE CALIDAD Y SE</t>
  </si>
  <si>
    <t>17-19 MAY 2023 TERAPIAS DE REEMPLAZO</t>
  </si>
  <si>
    <t>JUN 2023 C. INVESTIGACION EN ENFER</t>
  </si>
  <si>
    <t>DIP. DE CUIDADOS INTENSIVOS EN ELE PA</t>
  </si>
  <si>
    <t>4.3.9.9.03.0003.00001</t>
  </si>
  <si>
    <t>CURSOS DE ESTOMATOLOGIA</t>
  </si>
  <si>
    <t>4.3.9.9.03.0004.00008</t>
  </si>
  <si>
    <t>PAGO DERECHO A EXAMEN 2024</t>
  </si>
  <si>
    <t>1.1.1.6.02.0001.00390</t>
  </si>
  <si>
    <t>R12 NBG SS HIMFG GENOMICA COMPARATIVA DE</t>
  </si>
  <si>
    <t>1.1.1.6.02.0001.00389</t>
  </si>
  <si>
    <t>R12 NBG SS HIMFG MARCA EPIGENICA ENOS</t>
  </si>
  <si>
    <t>1.1.1.6.02.0001.00399</t>
  </si>
  <si>
    <t>R12 NBG SS HIMFG VOCLOSPORINA</t>
  </si>
  <si>
    <t>1.1.1.6.02.0001.00398</t>
  </si>
  <si>
    <t>R12 NBG SS HIMFG MK 127</t>
  </si>
  <si>
    <t>SUBROGADOS</t>
  </si>
  <si>
    <t>SERVICIOS MEDICOS</t>
  </si>
  <si>
    <t>CURSOS</t>
  </si>
  <si>
    <t>OTROS</t>
  </si>
  <si>
    <t>DONATIVOS</t>
  </si>
  <si>
    <t>SANCIONES</t>
  </si>
  <si>
    <t>PROD. FINANCIEROS</t>
  </si>
  <si>
    <t>TOTAL  INTERESES</t>
  </si>
  <si>
    <t>TOTAL OTROS</t>
  </si>
  <si>
    <t>TOTAL SANCIONES</t>
  </si>
  <si>
    <t>TOTAL CURSOS</t>
  </si>
  <si>
    <t>TOTAL DONATIVOS</t>
  </si>
  <si>
    <t>TOTAL SERVICIOS MEDICOS</t>
  </si>
  <si>
    <t>TOTAL SUBROGADOS</t>
  </si>
  <si>
    <t>TOTAL DE INGRESOS</t>
  </si>
  <si>
    <t>DESGLOSE DE INGRESOS SEGUNDO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</si>
</sst>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b/>
      <sz val="9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4" fontId="2" fillId="2" borderId="2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4" borderId="1" xfId="1" applyNumberFormat="1" applyFont="1" applyFill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 wrapText="1"/>
    </xf>
    <xf numFmtId="0" fontId="4" fillId="0" borderId="0" xfId="1" applyFont="1" applyBorder="1"/>
    <xf numFmtId="4" fontId="4" fillId="0" borderId="0" xfId="2" applyNumberFormat="1" applyFont="1" applyBorder="1"/>
    <xf numFmtId="4" fontId="4" fillId="0" borderId="0" xfId="1" applyNumberFormat="1" applyFont="1" applyBorder="1"/>
    <xf numFmtId="4" fontId="4" fillId="5" borderId="0" xfId="1" applyNumberFormat="1" applyFont="1" applyFill="1" applyBorder="1"/>
    <xf numFmtId="0" fontId="4" fillId="0" borderId="0" xfId="1" applyFont="1" applyFill="1" applyBorder="1"/>
    <xf numFmtId="4" fontId="4" fillId="0" borderId="0" xfId="2" applyNumberFormat="1" applyFont="1" applyBorder="1" applyAlignment="1">
      <alignment horizontal="right"/>
    </xf>
    <xf numFmtId="0" fontId="4" fillId="4" borderId="0" xfId="1" applyFont="1" applyFill="1"/>
    <xf numFmtId="0" fontId="5" fillId="4" borderId="0" xfId="1" applyFont="1" applyFill="1"/>
    <xf numFmtId="4" fontId="6" fillId="4" borderId="0" xfId="1" applyNumberFormat="1" applyFont="1" applyFill="1"/>
    <xf numFmtId="4" fontId="5" fillId="4" borderId="0" xfId="1" applyNumberFormat="1" applyFont="1" applyFill="1" applyBorder="1"/>
    <xf numFmtId="0" fontId="4" fillId="0" borderId="0" xfId="1" applyFont="1"/>
    <xf numFmtId="4" fontId="4" fillId="0" borderId="0" xfId="1" applyNumberFormat="1" applyFont="1"/>
    <xf numFmtId="0" fontId="5" fillId="6" borderId="0" xfId="1" applyFont="1" applyFill="1"/>
    <xf numFmtId="4" fontId="5" fillId="7" borderId="0" xfId="1" applyNumberFormat="1" applyFont="1" applyFill="1"/>
    <xf numFmtId="4" fontId="5" fillId="6" borderId="0" xfId="1" applyNumberFormat="1" applyFont="1" applyFill="1"/>
    <xf numFmtId="0" fontId="7" fillId="8" borderId="0" xfId="1" applyFont="1" applyFill="1"/>
    <xf numFmtId="4" fontId="7" fillId="8" borderId="0" xfId="1" applyNumberFormat="1" applyFont="1" applyFill="1"/>
    <xf numFmtId="0" fontId="8" fillId="0" borderId="0" xfId="1" applyFont="1"/>
    <xf numFmtId="4" fontId="8" fillId="0" borderId="0" xfId="1" applyNumberFormat="1" applyFont="1"/>
    <xf numFmtId="0" fontId="9" fillId="0" borderId="0" xfId="1" applyFont="1"/>
    <xf numFmtId="0" fontId="4" fillId="0" borderId="0" xfId="1" applyFont="1" applyFill="1"/>
    <xf numFmtId="4" fontId="5" fillId="9" borderId="0" xfId="1" applyNumberFormat="1" applyFont="1" applyFill="1"/>
    <xf numFmtId="4" fontId="6" fillId="9" borderId="0" xfId="1" applyNumberFormat="1" applyFont="1" applyFill="1"/>
    <xf numFmtId="0" fontId="7" fillId="8" borderId="0" xfId="1" applyFont="1" applyFill="1" applyBorder="1"/>
    <xf numFmtId="4" fontId="10" fillId="8" borderId="0" xfId="1" applyNumberFormat="1" applyFont="1" applyFill="1" applyBorder="1"/>
    <xf numFmtId="4" fontId="3" fillId="3" borderId="1" xfId="1" applyNumberFormat="1" applyFont="1" applyFill="1" applyBorder="1" applyAlignment="1">
      <alignment horizontal="center" vertical="center" wrapText="1"/>
    </xf>
    <xf numFmtId="4" fontId="4" fillId="0" borderId="5" xfId="2" applyNumberFormat="1" applyFont="1" applyBorder="1"/>
    <xf numFmtId="4" fontId="4" fillId="0" borderId="5" xfId="1" applyNumberFormat="1" applyFont="1" applyBorder="1"/>
    <xf numFmtId="4" fontId="4" fillId="0" borderId="0" xfId="1" applyNumberFormat="1" applyFont="1" applyFill="1" applyBorder="1"/>
    <xf numFmtId="4" fontId="5" fillId="0" borderId="0" xfId="2" applyNumberFormat="1" applyFont="1" applyBorder="1"/>
    <xf numFmtId="4" fontId="5" fillId="0" borderId="0" xfId="1" applyNumberFormat="1" applyFont="1" applyBorder="1"/>
    <xf numFmtId="4" fontId="5" fillId="0" borderId="0" xfId="1" applyNumberFormat="1" applyFont="1" applyFill="1" applyBorder="1"/>
    <xf numFmtId="164" fontId="0" fillId="0" borderId="0" xfId="0" applyNumberFormat="1"/>
    <xf numFmtId="0" fontId="5" fillId="0" borderId="0" xfId="1" applyFont="1" applyFill="1"/>
    <xf numFmtId="4" fontId="5" fillId="0" borderId="0" xfId="1" applyNumberFormat="1" applyFont="1" applyFill="1"/>
    <xf numFmtId="4" fontId="5" fillId="0" borderId="5" xfId="1" applyNumberFormat="1" applyFont="1" applyFill="1" applyBorder="1"/>
    <xf numFmtId="164" fontId="0" fillId="0" borderId="6" xfId="0" applyNumberFormat="1" applyBorder="1"/>
    <xf numFmtId="164" fontId="0" fillId="0" borderId="0" xfId="0" applyNumberFormat="1" applyBorder="1"/>
    <xf numFmtId="164" fontId="0" fillId="0" borderId="8" xfId="0" applyNumberFormat="1" applyBorder="1"/>
    <xf numFmtId="164" fontId="0" fillId="0" borderId="5" xfId="0" applyNumberFormat="1" applyBorder="1"/>
    <xf numFmtId="4" fontId="9" fillId="11" borderId="0" xfId="2" applyNumberFormat="1" applyFont="1" applyFill="1" applyBorder="1"/>
    <xf numFmtId="4" fontId="9" fillId="11" borderId="0" xfId="1" applyNumberFormat="1" applyFont="1" applyFill="1" applyBorder="1"/>
    <xf numFmtId="4" fontId="5" fillId="11" borderId="0" xfId="2" applyNumberFormat="1" applyFont="1" applyFill="1" applyBorder="1"/>
    <xf numFmtId="4" fontId="5" fillId="11" borderId="0" xfId="1" applyNumberFormat="1" applyFont="1" applyFill="1" applyBorder="1"/>
    <xf numFmtId="4" fontId="5" fillId="11" borderId="0" xfId="1" applyNumberFormat="1" applyFont="1" applyFill="1"/>
    <xf numFmtId="4" fontId="6" fillId="11" borderId="0" xfId="1" applyNumberFormat="1" applyFont="1" applyFill="1"/>
    <xf numFmtId="4" fontId="4" fillId="0" borderId="5" xfId="1" applyNumberFormat="1" applyFont="1" applyFill="1" applyBorder="1"/>
    <xf numFmtId="0" fontId="12" fillId="11" borderId="0" xfId="1" applyFont="1" applyFill="1" applyBorder="1"/>
    <xf numFmtId="0" fontId="12" fillId="11" borderId="0" xfId="1" applyFont="1" applyFill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0" fontId="11" fillId="10" borderId="13" xfId="0" applyFont="1" applyFill="1" applyBorder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1" fillId="10" borderId="15" xfId="0" applyFont="1" applyFill="1" applyBorder="1" applyAlignment="1">
      <alignment horizontal="center"/>
    </xf>
    <xf numFmtId="164" fontId="11" fillId="12" borderId="0" xfId="0" applyNumberFormat="1" applyFont="1" applyFill="1" applyBorder="1" applyAlignment="1">
      <alignment horizontal="right"/>
    </xf>
    <xf numFmtId="164" fontId="0" fillId="0" borderId="7" xfId="0" applyNumberFormat="1" applyBorder="1"/>
    <xf numFmtId="164" fontId="0" fillId="0" borderId="9" xfId="0" applyNumberFormat="1" applyBorder="1"/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4" xfId="1" applyNumberFormat="1" applyFont="1" applyFill="1" applyBorder="1" applyAlignment="1">
      <alignment horizontal="center" vertical="center" wrapText="1"/>
    </xf>
    <xf numFmtId="164" fontId="11" fillId="12" borderId="0" xfId="0" applyNumberFormat="1" applyFont="1" applyFill="1" applyBorder="1" applyAlignment="1">
      <alignment horizontal="right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workbookViewId="0">
      <selection sqref="A1:XFD1048576"/>
    </sheetView>
  </sheetViews>
  <sheetFormatPr baseColWidth="10" defaultRowHeight="15" x14ac:dyDescent="0.25"/>
  <cols>
    <col min="1" max="1" width="18" customWidth="1"/>
    <col min="2" max="2" width="32.42578125" customWidth="1"/>
  </cols>
  <sheetData>
    <row r="1" spans="1:7" x14ac:dyDescent="0.25">
      <c r="A1" s="63" t="s">
        <v>0</v>
      </c>
      <c r="B1" s="63" t="s">
        <v>1</v>
      </c>
      <c r="C1" s="1"/>
      <c r="D1" s="1"/>
      <c r="E1" s="1"/>
      <c r="F1" s="65" t="s">
        <v>210</v>
      </c>
      <c r="G1" s="2" t="s">
        <v>2</v>
      </c>
    </row>
    <row r="2" spans="1:7" x14ac:dyDescent="0.25">
      <c r="A2" s="64"/>
      <c r="B2" s="64"/>
      <c r="C2" s="3" t="s">
        <v>161</v>
      </c>
      <c r="D2" s="3" t="s">
        <v>162</v>
      </c>
      <c r="E2" s="3" t="s">
        <v>163</v>
      </c>
      <c r="F2" s="66"/>
      <c r="G2" s="4">
        <v>2023</v>
      </c>
    </row>
    <row r="3" spans="1:7" x14ac:dyDescent="0.25">
      <c r="A3" s="5" t="s">
        <v>3</v>
      </c>
      <c r="B3" s="5" t="s">
        <v>4</v>
      </c>
      <c r="C3" s="6">
        <v>72979.83</v>
      </c>
      <c r="D3" s="6">
        <v>39889.050000000003</v>
      </c>
      <c r="E3" s="6">
        <v>167138.98000000001</v>
      </c>
      <c r="F3" s="7">
        <f t="shared" ref="F3:F77" si="0">C3+D3+E3</f>
        <v>280007.86</v>
      </c>
      <c r="G3" s="8">
        <f t="shared" ref="G3:G94" si="1">C3+D3+E3</f>
        <v>280007.86</v>
      </c>
    </row>
    <row r="4" spans="1:7" x14ac:dyDescent="0.25">
      <c r="A4" s="5" t="s">
        <v>5</v>
      </c>
      <c r="B4" s="5" t="s">
        <v>6</v>
      </c>
      <c r="C4" s="6">
        <v>6102</v>
      </c>
      <c r="D4" s="6">
        <v>1867</v>
      </c>
      <c r="E4" s="6">
        <v>1062</v>
      </c>
      <c r="F4" s="7">
        <f t="shared" si="0"/>
        <v>9031</v>
      </c>
      <c r="G4" s="8">
        <f t="shared" si="1"/>
        <v>9031</v>
      </c>
    </row>
    <row r="5" spans="1:7" x14ac:dyDescent="0.25">
      <c r="A5" s="5" t="s">
        <v>7</v>
      </c>
      <c r="B5" s="5" t="s">
        <v>8</v>
      </c>
      <c r="C5" s="6">
        <v>0</v>
      </c>
      <c r="D5" s="6">
        <v>0</v>
      </c>
      <c r="E5" s="6">
        <v>0</v>
      </c>
      <c r="F5" s="7">
        <f t="shared" si="0"/>
        <v>0</v>
      </c>
      <c r="G5" s="8">
        <f t="shared" si="1"/>
        <v>0</v>
      </c>
    </row>
    <row r="6" spans="1:7" x14ac:dyDescent="0.25">
      <c r="A6" s="5" t="s">
        <v>9</v>
      </c>
      <c r="B6" s="5" t="s">
        <v>10</v>
      </c>
      <c r="C6" s="6">
        <v>0</v>
      </c>
      <c r="D6" s="6">
        <v>8098</v>
      </c>
      <c r="E6" s="6">
        <v>361181</v>
      </c>
      <c r="F6" s="7">
        <f t="shared" si="0"/>
        <v>369279</v>
      </c>
      <c r="G6" s="8">
        <f t="shared" si="1"/>
        <v>369279</v>
      </c>
    </row>
    <row r="7" spans="1:7" x14ac:dyDescent="0.25">
      <c r="A7" s="5" t="s">
        <v>11</v>
      </c>
      <c r="B7" s="5" t="s">
        <v>12</v>
      </c>
      <c r="C7" s="6">
        <v>6352</v>
      </c>
      <c r="D7" s="6">
        <v>88164</v>
      </c>
      <c r="E7" s="6">
        <v>2164</v>
      </c>
      <c r="F7" s="7">
        <f t="shared" si="0"/>
        <v>96680</v>
      </c>
      <c r="G7" s="8">
        <f t="shared" si="1"/>
        <v>96680</v>
      </c>
    </row>
    <row r="8" spans="1:7" x14ac:dyDescent="0.25">
      <c r="A8" s="5" t="s">
        <v>13</v>
      </c>
      <c r="B8" s="5" t="s">
        <v>14</v>
      </c>
      <c r="C8" s="6">
        <v>112716</v>
      </c>
      <c r="D8" s="6">
        <v>223174</v>
      </c>
      <c r="E8" s="6">
        <v>15601</v>
      </c>
      <c r="F8" s="7">
        <f t="shared" si="0"/>
        <v>351491</v>
      </c>
      <c r="G8" s="8">
        <f t="shared" si="1"/>
        <v>351491</v>
      </c>
    </row>
    <row r="9" spans="1:7" x14ac:dyDescent="0.25">
      <c r="A9" s="5" t="s">
        <v>15</v>
      </c>
      <c r="B9" s="9" t="s">
        <v>16</v>
      </c>
      <c r="C9" s="6">
        <v>0</v>
      </c>
      <c r="D9" s="6">
        <v>114457</v>
      </c>
      <c r="E9" s="6">
        <v>373004</v>
      </c>
      <c r="F9" s="7">
        <f t="shared" si="0"/>
        <v>487461</v>
      </c>
      <c r="G9" s="8">
        <f t="shared" si="1"/>
        <v>487461</v>
      </c>
    </row>
    <row r="10" spans="1:7" x14ac:dyDescent="0.25">
      <c r="A10" s="5" t="s">
        <v>17</v>
      </c>
      <c r="B10" s="9" t="s">
        <v>18</v>
      </c>
      <c r="C10" s="6">
        <v>0</v>
      </c>
      <c r="D10" s="6">
        <v>0</v>
      </c>
      <c r="E10" s="6">
        <v>1228389</v>
      </c>
      <c r="F10" s="7">
        <f t="shared" si="0"/>
        <v>1228389</v>
      </c>
      <c r="G10" s="8">
        <f t="shared" si="1"/>
        <v>1228389</v>
      </c>
    </row>
    <row r="11" spans="1:7" x14ac:dyDescent="0.25">
      <c r="A11" s="5" t="s">
        <v>211</v>
      </c>
      <c r="B11" s="9" t="s">
        <v>212</v>
      </c>
      <c r="C11" s="6">
        <v>0</v>
      </c>
      <c r="D11" s="6">
        <v>0</v>
      </c>
      <c r="E11" s="6">
        <v>200314</v>
      </c>
      <c r="F11" s="7">
        <f t="shared" si="0"/>
        <v>200314</v>
      </c>
      <c r="G11" s="8">
        <f t="shared" si="1"/>
        <v>200314</v>
      </c>
    </row>
    <row r="12" spans="1:7" x14ac:dyDescent="0.25">
      <c r="A12" s="5" t="s">
        <v>19</v>
      </c>
      <c r="B12" s="5" t="s">
        <v>20</v>
      </c>
      <c r="C12" s="6">
        <v>192092</v>
      </c>
      <c r="D12" s="6">
        <v>0</v>
      </c>
      <c r="E12" s="6">
        <v>176576</v>
      </c>
      <c r="F12" s="7">
        <f t="shared" si="0"/>
        <v>368668</v>
      </c>
      <c r="G12" s="8">
        <f t="shared" si="1"/>
        <v>368668</v>
      </c>
    </row>
    <row r="13" spans="1:7" x14ac:dyDescent="0.25">
      <c r="A13" s="5" t="s">
        <v>178</v>
      </c>
      <c r="B13" s="5" t="s">
        <v>179</v>
      </c>
      <c r="C13" s="6">
        <v>0</v>
      </c>
      <c r="D13" s="6">
        <v>536849</v>
      </c>
      <c r="E13" s="6">
        <v>230</v>
      </c>
      <c r="F13" s="7">
        <f t="shared" si="0"/>
        <v>537079</v>
      </c>
      <c r="G13" s="8">
        <f t="shared" si="1"/>
        <v>537079</v>
      </c>
    </row>
    <row r="14" spans="1:7" x14ac:dyDescent="0.25">
      <c r="A14" s="5" t="s">
        <v>21</v>
      </c>
      <c r="B14" s="5" t="s">
        <v>22</v>
      </c>
      <c r="C14" s="6">
        <v>0</v>
      </c>
      <c r="D14" s="6">
        <v>0</v>
      </c>
      <c r="E14" s="6">
        <v>0</v>
      </c>
      <c r="F14" s="7">
        <f t="shared" si="0"/>
        <v>0</v>
      </c>
      <c r="G14" s="8">
        <f t="shared" si="1"/>
        <v>0</v>
      </c>
    </row>
    <row r="15" spans="1:7" x14ac:dyDescent="0.25">
      <c r="A15" s="5" t="s">
        <v>23</v>
      </c>
      <c r="B15" s="5" t="s">
        <v>24</v>
      </c>
      <c r="C15" s="6">
        <v>0</v>
      </c>
      <c r="D15" s="6">
        <v>200</v>
      </c>
      <c r="E15" s="6">
        <v>0</v>
      </c>
      <c r="F15" s="7">
        <f t="shared" si="0"/>
        <v>200</v>
      </c>
      <c r="G15" s="8">
        <f t="shared" si="1"/>
        <v>200</v>
      </c>
    </row>
    <row r="16" spans="1:7" x14ac:dyDescent="0.25">
      <c r="A16" s="5" t="s">
        <v>25</v>
      </c>
      <c r="B16" s="5" t="s">
        <v>26</v>
      </c>
      <c r="C16" s="6">
        <v>69.599999999999994</v>
      </c>
      <c r="D16" s="6">
        <v>34.799999999999997</v>
      </c>
      <c r="E16" s="6">
        <v>34.799999999999997</v>
      </c>
      <c r="F16" s="7">
        <f t="shared" si="0"/>
        <v>139.19999999999999</v>
      </c>
      <c r="G16" s="8">
        <f t="shared" si="1"/>
        <v>139.19999999999999</v>
      </c>
    </row>
    <row r="17" spans="1:7" x14ac:dyDescent="0.25">
      <c r="A17" s="5" t="s">
        <v>27</v>
      </c>
      <c r="B17" s="5" t="s">
        <v>28</v>
      </c>
      <c r="C17" s="6">
        <v>13902</v>
      </c>
      <c r="D17" s="6">
        <v>9042</v>
      </c>
      <c r="E17" s="6">
        <v>8042.45</v>
      </c>
      <c r="F17" s="7">
        <f t="shared" si="0"/>
        <v>30986.45</v>
      </c>
      <c r="G17" s="8">
        <f t="shared" si="1"/>
        <v>30986.45</v>
      </c>
    </row>
    <row r="18" spans="1:7" x14ac:dyDescent="0.25">
      <c r="A18" s="5" t="s">
        <v>29</v>
      </c>
      <c r="B18" s="5" t="s">
        <v>30</v>
      </c>
      <c r="C18" s="6">
        <v>0</v>
      </c>
      <c r="D18" s="6">
        <v>0</v>
      </c>
      <c r="E18" s="6">
        <v>7616</v>
      </c>
      <c r="F18" s="7">
        <f t="shared" si="0"/>
        <v>7616</v>
      </c>
      <c r="G18" s="8">
        <f t="shared" si="1"/>
        <v>7616</v>
      </c>
    </row>
    <row r="19" spans="1:7" x14ac:dyDescent="0.25">
      <c r="A19" s="5" t="s">
        <v>31</v>
      </c>
      <c r="B19" s="5" t="s">
        <v>32</v>
      </c>
      <c r="C19" s="6">
        <v>0</v>
      </c>
      <c r="D19" s="6">
        <v>0</v>
      </c>
      <c r="E19" s="6">
        <v>0</v>
      </c>
      <c r="F19" s="7">
        <f t="shared" si="0"/>
        <v>0</v>
      </c>
      <c r="G19" s="8">
        <f>C19+D19+E19</f>
        <v>0</v>
      </c>
    </row>
    <row r="20" spans="1:7" x14ac:dyDescent="0.25">
      <c r="A20" s="5" t="s">
        <v>33</v>
      </c>
      <c r="B20" s="5" t="s">
        <v>34</v>
      </c>
      <c r="C20" s="6">
        <v>0</v>
      </c>
      <c r="D20" s="6">
        <v>0</v>
      </c>
      <c r="E20" s="6">
        <v>0</v>
      </c>
      <c r="F20" s="7">
        <f t="shared" si="0"/>
        <v>0</v>
      </c>
      <c r="G20" s="8">
        <f>C20+D20+E20</f>
        <v>0</v>
      </c>
    </row>
    <row r="21" spans="1:7" x14ac:dyDescent="0.25">
      <c r="A21" s="5" t="s">
        <v>35</v>
      </c>
      <c r="B21" s="5" t="s">
        <v>36</v>
      </c>
      <c r="C21" s="6">
        <v>0</v>
      </c>
      <c r="D21" s="6">
        <v>0</v>
      </c>
      <c r="E21" s="10">
        <v>0</v>
      </c>
      <c r="F21" s="7">
        <f t="shared" si="0"/>
        <v>0</v>
      </c>
      <c r="G21" s="8">
        <f t="shared" si="1"/>
        <v>0</v>
      </c>
    </row>
    <row r="22" spans="1:7" x14ac:dyDescent="0.25">
      <c r="A22" s="5" t="s">
        <v>37</v>
      </c>
      <c r="B22" s="5" t="s">
        <v>38</v>
      </c>
      <c r="C22" s="6">
        <v>0</v>
      </c>
      <c r="D22" s="6">
        <v>0</v>
      </c>
      <c r="E22" s="10">
        <v>0</v>
      </c>
      <c r="F22" s="7">
        <f t="shared" si="0"/>
        <v>0</v>
      </c>
      <c r="G22" s="8">
        <f t="shared" si="1"/>
        <v>0</v>
      </c>
    </row>
    <row r="23" spans="1:7" x14ac:dyDescent="0.25">
      <c r="A23" s="5" t="s">
        <v>39</v>
      </c>
      <c r="B23" s="5" t="s">
        <v>40</v>
      </c>
      <c r="C23" s="6">
        <v>19896.82</v>
      </c>
      <c r="D23" s="6">
        <v>211351.97</v>
      </c>
      <c r="E23" s="6">
        <v>33049.129999999997</v>
      </c>
      <c r="F23" s="7">
        <f t="shared" si="0"/>
        <v>264297.92</v>
      </c>
      <c r="G23" s="8">
        <f t="shared" si="1"/>
        <v>264297.92</v>
      </c>
    </row>
    <row r="24" spans="1:7" x14ac:dyDescent="0.25">
      <c r="A24" s="5" t="s">
        <v>41</v>
      </c>
      <c r="B24" s="5" t="s">
        <v>42</v>
      </c>
      <c r="C24" s="6">
        <v>0</v>
      </c>
      <c r="D24" s="6">
        <v>0</v>
      </c>
      <c r="E24" s="6">
        <v>0</v>
      </c>
      <c r="F24" s="7">
        <f t="shared" si="0"/>
        <v>0</v>
      </c>
      <c r="G24" s="8">
        <f t="shared" si="1"/>
        <v>0</v>
      </c>
    </row>
    <row r="25" spans="1:7" x14ac:dyDescent="0.25">
      <c r="A25" s="5" t="s">
        <v>43</v>
      </c>
      <c r="B25" s="5" t="s">
        <v>44</v>
      </c>
      <c r="C25" s="6">
        <v>34011</v>
      </c>
      <c r="D25" s="6">
        <v>13024</v>
      </c>
      <c r="E25" s="6">
        <v>36826</v>
      </c>
      <c r="F25" s="7">
        <f t="shared" si="0"/>
        <v>83861</v>
      </c>
      <c r="G25" s="8">
        <f t="shared" si="1"/>
        <v>83861</v>
      </c>
    </row>
    <row r="26" spans="1:7" x14ac:dyDescent="0.25">
      <c r="A26" s="5" t="s">
        <v>45</v>
      </c>
      <c r="B26" s="5" t="s">
        <v>46</v>
      </c>
      <c r="C26" s="6">
        <v>0</v>
      </c>
      <c r="D26" s="6">
        <v>0</v>
      </c>
      <c r="E26" s="6">
        <v>0</v>
      </c>
      <c r="F26" s="7">
        <f t="shared" si="0"/>
        <v>0</v>
      </c>
      <c r="G26" s="8">
        <f t="shared" si="1"/>
        <v>0</v>
      </c>
    </row>
    <row r="27" spans="1:7" x14ac:dyDescent="0.25">
      <c r="A27" s="5" t="s">
        <v>47</v>
      </c>
      <c r="B27" s="5" t="s">
        <v>48</v>
      </c>
      <c r="C27" s="6">
        <v>0</v>
      </c>
      <c r="D27" s="6">
        <v>0</v>
      </c>
      <c r="E27" s="6">
        <v>0</v>
      </c>
      <c r="F27" s="7">
        <f t="shared" si="0"/>
        <v>0</v>
      </c>
      <c r="G27" s="8">
        <f t="shared" si="1"/>
        <v>0</v>
      </c>
    </row>
    <row r="28" spans="1:7" x14ac:dyDescent="0.25">
      <c r="A28" s="5" t="s">
        <v>49</v>
      </c>
      <c r="B28" s="5" t="s">
        <v>50</v>
      </c>
      <c r="C28" s="6">
        <v>0</v>
      </c>
      <c r="D28" s="6">
        <v>0</v>
      </c>
      <c r="E28" s="6">
        <v>0</v>
      </c>
      <c r="F28" s="7">
        <f t="shared" si="0"/>
        <v>0</v>
      </c>
      <c r="G28" s="8">
        <f t="shared" si="1"/>
        <v>0</v>
      </c>
    </row>
    <row r="29" spans="1:7" x14ac:dyDescent="0.25">
      <c r="A29" s="5" t="s">
        <v>51</v>
      </c>
      <c r="B29" s="5" t="s">
        <v>52</v>
      </c>
      <c r="C29" s="6">
        <v>391</v>
      </c>
      <c r="D29" s="6">
        <v>0</v>
      </c>
      <c r="E29" s="6">
        <v>341</v>
      </c>
      <c r="F29" s="7">
        <f t="shared" si="0"/>
        <v>732</v>
      </c>
      <c r="G29" s="8">
        <f t="shared" si="1"/>
        <v>732</v>
      </c>
    </row>
    <row r="30" spans="1:7" x14ac:dyDescent="0.25">
      <c r="A30" s="5" t="s">
        <v>180</v>
      </c>
      <c r="B30" s="5" t="s">
        <v>181</v>
      </c>
      <c r="C30" s="6">
        <v>0</v>
      </c>
      <c r="D30" s="6">
        <v>3132</v>
      </c>
      <c r="E30" s="6">
        <v>0</v>
      </c>
      <c r="F30" s="7">
        <f t="shared" si="0"/>
        <v>3132</v>
      </c>
      <c r="G30" s="8">
        <f t="shared" si="1"/>
        <v>3132</v>
      </c>
    </row>
    <row r="31" spans="1:7" x14ac:dyDescent="0.25">
      <c r="A31" s="5" t="s">
        <v>53</v>
      </c>
      <c r="B31" s="5" t="s">
        <v>54</v>
      </c>
      <c r="C31" s="6">
        <v>0</v>
      </c>
      <c r="D31" s="6">
        <v>0</v>
      </c>
      <c r="E31" s="6">
        <v>1997</v>
      </c>
      <c r="F31" s="7">
        <f t="shared" si="0"/>
        <v>1997</v>
      </c>
      <c r="G31" s="8">
        <f t="shared" si="1"/>
        <v>1997</v>
      </c>
    </row>
    <row r="32" spans="1:7" x14ac:dyDescent="0.25">
      <c r="A32" s="5" t="s">
        <v>55</v>
      </c>
      <c r="B32" s="5" t="s">
        <v>56</v>
      </c>
      <c r="C32" s="6">
        <v>97</v>
      </c>
      <c r="D32" s="6">
        <v>291</v>
      </c>
      <c r="E32" s="6">
        <v>0</v>
      </c>
      <c r="F32" s="7">
        <f t="shared" si="0"/>
        <v>388</v>
      </c>
      <c r="G32" s="8">
        <f t="shared" si="1"/>
        <v>388</v>
      </c>
    </row>
    <row r="33" spans="1:7" x14ac:dyDescent="0.25">
      <c r="A33" s="5" t="s">
        <v>57</v>
      </c>
      <c r="B33" s="5" t="s">
        <v>58</v>
      </c>
      <c r="C33" s="6">
        <v>1334</v>
      </c>
      <c r="D33" s="6">
        <v>822</v>
      </c>
      <c r="E33" s="6">
        <v>0</v>
      </c>
      <c r="F33" s="7">
        <f t="shared" si="0"/>
        <v>2156</v>
      </c>
      <c r="G33" s="8">
        <f t="shared" si="1"/>
        <v>2156</v>
      </c>
    </row>
    <row r="34" spans="1:7" x14ac:dyDescent="0.25">
      <c r="A34" s="5" t="s">
        <v>59</v>
      </c>
      <c r="B34" s="5" t="s">
        <v>60</v>
      </c>
      <c r="C34" s="6">
        <v>1438</v>
      </c>
      <c r="D34" s="6">
        <v>0</v>
      </c>
      <c r="E34" s="6">
        <v>543</v>
      </c>
      <c r="F34" s="7">
        <f t="shared" si="0"/>
        <v>1981</v>
      </c>
      <c r="G34" s="8">
        <f t="shared" si="1"/>
        <v>1981</v>
      </c>
    </row>
    <row r="35" spans="1:7" x14ac:dyDescent="0.25">
      <c r="A35" s="5" t="s">
        <v>61</v>
      </c>
      <c r="B35" s="5" t="s">
        <v>62</v>
      </c>
      <c r="C35" s="6">
        <v>2250</v>
      </c>
      <c r="D35" s="6">
        <v>1394</v>
      </c>
      <c r="E35" s="6">
        <v>1350</v>
      </c>
      <c r="F35" s="7">
        <f t="shared" si="0"/>
        <v>4994</v>
      </c>
      <c r="G35" s="8">
        <f t="shared" si="1"/>
        <v>4994</v>
      </c>
    </row>
    <row r="36" spans="1:7" x14ac:dyDescent="0.25">
      <c r="A36" s="5" t="s">
        <v>63</v>
      </c>
      <c r="B36" s="5" t="s">
        <v>64</v>
      </c>
      <c r="C36" s="6">
        <v>302</v>
      </c>
      <c r="D36" s="6">
        <v>428</v>
      </c>
      <c r="E36" s="6">
        <v>302</v>
      </c>
      <c r="F36" s="7">
        <f t="shared" si="0"/>
        <v>1032</v>
      </c>
      <c r="G36" s="8">
        <f t="shared" si="1"/>
        <v>1032</v>
      </c>
    </row>
    <row r="37" spans="1:7" x14ac:dyDescent="0.25">
      <c r="A37" s="5" t="s">
        <v>65</v>
      </c>
      <c r="B37" s="5" t="s">
        <v>66</v>
      </c>
      <c r="C37" s="6">
        <v>0</v>
      </c>
      <c r="D37" s="6">
        <v>0</v>
      </c>
      <c r="E37" s="6">
        <v>0</v>
      </c>
      <c r="F37" s="7">
        <f t="shared" si="0"/>
        <v>0</v>
      </c>
      <c r="G37" s="8">
        <f t="shared" si="1"/>
        <v>0</v>
      </c>
    </row>
    <row r="38" spans="1:7" x14ac:dyDescent="0.25">
      <c r="A38" s="5" t="s">
        <v>164</v>
      </c>
      <c r="B38" s="5" t="s">
        <v>165</v>
      </c>
      <c r="C38" s="6">
        <v>527</v>
      </c>
      <c r="D38" s="6">
        <v>0</v>
      </c>
      <c r="E38" s="6">
        <v>0</v>
      </c>
      <c r="F38" s="7">
        <f t="shared" si="0"/>
        <v>527</v>
      </c>
      <c r="G38" s="8">
        <f t="shared" si="1"/>
        <v>527</v>
      </c>
    </row>
    <row r="39" spans="1:7" x14ac:dyDescent="0.25">
      <c r="A39" s="5" t="s">
        <v>67</v>
      </c>
      <c r="B39" s="5" t="s">
        <v>68</v>
      </c>
      <c r="C39" s="6">
        <v>0</v>
      </c>
      <c r="D39" s="6">
        <v>0</v>
      </c>
      <c r="E39" s="6">
        <v>0</v>
      </c>
      <c r="F39" s="7">
        <f t="shared" si="0"/>
        <v>0</v>
      </c>
      <c r="G39" s="8">
        <f t="shared" si="1"/>
        <v>0</v>
      </c>
    </row>
    <row r="40" spans="1:7" x14ac:dyDescent="0.25">
      <c r="A40" s="5" t="s">
        <v>182</v>
      </c>
      <c r="B40" s="5" t="s">
        <v>183</v>
      </c>
      <c r="C40" s="6">
        <v>0</v>
      </c>
      <c r="D40" s="6">
        <v>889</v>
      </c>
      <c r="E40" s="6">
        <v>0</v>
      </c>
      <c r="F40" s="7">
        <f t="shared" si="0"/>
        <v>889</v>
      </c>
      <c r="G40" s="8">
        <f t="shared" si="1"/>
        <v>889</v>
      </c>
    </row>
    <row r="41" spans="1:7" x14ac:dyDescent="0.25">
      <c r="A41" s="5" t="s">
        <v>69</v>
      </c>
      <c r="B41" s="5" t="s">
        <v>70</v>
      </c>
      <c r="C41" s="6">
        <v>4558</v>
      </c>
      <c r="D41" s="6">
        <v>4144</v>
      </c>
      <c r="E41" s="6">
        <v>4144</v>
      </c>
      <c r="F41" s="7">
        <f t="shared" si="0"/>
        <v>12846</v>
      </c>
      <c r="G41" s="8">
        <f t="shared" si="1"/>
        <v>12846</v>
      </c>
    </row>
    <row r="42" spans="1:7" x14ac:dyDescent="0.25">
      <c r="A42" s="5" t="s">
        <v>71</v>
      </c>
      <c r="B42" s="5" t="s">
        <v>72</v>
      </c>
      <c r="C42" s="6">
        <v>0</v>
      </c>
      <c r="D42" s="6">
        <v>0</v>
      </c>
      <c r="E42" s="6">
        <v>270</v>
      </c>
      <c r="F42" s="7">
        <f t="shared" si="0"/>
        <v>270</v>
      </c>
      <c r="G42" s="8">
        <f t="shared" si="1"/>
        <v>270</v>
      </c>
    </row>
    <row r="43" spans="1:7" x14ac:dyDescent="0.25">
      <c r="A43" s="5" t="s">
        <v>73</v>
      </c>
      <c r="B43" s="5" t="s">
        <v>74</v>
      </c>
      <c r="C43" s="6">
        <v>1960</v>
      </c>
      <c r="D43" s="6">
        <v>1086</v>
      </c>
      <c r="E43" s="6">
        <v>1438</v>
      </c>
      <c r="F43" s="7">
        <f t="shared" si="0"/>
        <v>4484</v>
      </c>
      <c r="G43" s="8">
        <f t="shared" si="1"/>
        <v>4484</v>
      </c>
    </row>
    <row r="44" spans="1:7" x14ac:dyDescent="0.25">
      <c r="A44" s="5" t="s">
        <v>75</v>
      </c>
      <c r="B44" s="5" t="s">
        <v>76</v>
      </c>
      <c r="C44" s="6">
        <v>0</v>
      </c>
      <c r="D44" s="6">
        <v>0</v>
      </c>
      <c r="E44" s="6">
        <v>0</v>
      </c>
      <c r="F44" s="7">
        <f t="shared" si="0"/>
        <v>0</v>
      </c>
      <c r="G44" s="8">
        <f t="shared" si="1"/>
        <v>0</v>
      </c>
    </row>
    <row r="45" spans="1:7" x14ac:dyDescent="0.25">
      <c r="A45" s="5" t="s">
        <v>77</v>
      </c>
      <c r="B45" s="5" t="s">
        <v>78</v>
      </c>
      <c r="C45" s="6">
        <v>3901</v>
      </c>
      <c r="D45" s="6">
        <v>8956</v>
      </c>
      <c r="E45" s="6">
        <v>16225</v>
      </c>
      <c r="F45" s="7">
        <f t="shared" si="0"/>
        <v>29082</v>
      </c>
      <c r="G45" s="8">
        <f t="shared" si="1"/>
        <v>29082</v>
      </c>
    </row>
    <row r="46" spans="1:7" x14ac:dyDescent="0.25">
      <c r="A46" s="5" t="s">
        <v>79</v>
      </c>
      <c r="B46" s="5" t="s">
        <v>80</v>
      </c>
      <c r="C46" s="6">
        <v>0</v>
      </c>
      <c r="D46" s="6">
        <v>0</v>
      </c>
      <c r="E46" s="6">
        <v>0</v>
      </c>
      <c r="F46" s="7">
        <f t="shared" si="0"/>
        <v>0</v>
      </c>
      <c r="G46" s="8">
        <f t="shared" si="1"/>
        <v>0</v>
      </c>
    </row>
    <row r="47" spans="1:7" x14ac:dyDescent="0.25">
      <c r="A47" s="5" t="s">
        <v>184</v>
      </c>
      <c r="B47" s="5" t="s">
        <v>185</v>
      </c>
      <c r="C47" s="6">
        <v>0</v>
      </c>
      <c r="D47" s="6">
        <v>169</v>
      </c>
      <c r="E47" s="6">
        <v>0</v>
      </c>
      <c r="F47" s="7">
        <f t="shared" si="0"/>
        <v>169</v>
      </c>
      <c r="G47" s="8">
        <f t="shared" si="1"/>
        <v>169</v>
      </c>
    </row>
    <row r="48" spans="1:7" x14ac:dyDescent="0.25">
      <c r="A48" s="5" t="s">
        <v>81</v>
      </c>
      <c r="B48" s="5" t="s">
        <v>82</v>
      </c>
      <c r="C48" s="6">
        <v>4773.3</v>
      </c>
      <c r="D48" s="6">
        <v>2450.1999999999998</v>
      </c>
      <c r="E48" s="6">
        <v>2246.5</v>
      </c>
      <c r="F48" s="7">
        <f t="shared" si="0"/>
        <v>9470</v>
      </c>
      <c r="G48" s="8">
        <f t="shared" si="1"/>
        <v>9470</v>
      </c>
    </row>
    <row r="49" spans="1:7" x14ac:dyDescent="0.25">
      <c r="A49" s="5" t="s">
        <v>83</v>
      </c>
      <c r="B49" s="5" t="s">
        <v>84</v>
      </c>
      <c r="C49" s="6">
        <v>881</v>
      </c>
      <c r="D49" s="6">
        <v>700</v>
      </c>
      <c r="E49" s="6">
        <v>1376</v>
      </c>
      <c r="F49" s="7">
        <f t="shared" si="0"/>
        <v>2957</v>
      </c>
      <c r="G49" s="8">
        <f t="shared" si="1"/>
        <v>2957</v>
      </c>
    </row>
    <row r="50" spans="1:7" x14ac:dyDescent="0.25">
      <c r="A50" s="5" t="s">
        <v>85</v>
      </c>
      <c r="B50" s="5" t="s">
        <v>86</v>
      </c>
      <c r="C50" s="6">
        <v>158000</v>
      </c>
      <c r="D50" s="6">
        <v>0</v>
      </c>
      <c r="E50" s="6">
        <v>150000</v>
      </c>
      <c r="F50" s="7">
        <f t="shared" si="0"/>
        <v>308000</v>
      </c>
      <c r="G50" s="8">
        <f t="shared" si="1"/>
        <v>308000</v>
      </c>
    </row>
    <row r="51" spans="1:7" x14ac:dyDescent="0.25">
      <c r="A51" s="5" t="s">
        <v>166</v>
      </c>
      <c r="B51" s="5" t="s">
        <v>167</v>
      </c>
      <c r="C51" s="6">
        <v>572500</v>
      </c>
      <c r="D51" s="6">
        <v>0</v>
      </c>
      <c r="E51" s="6">
        <v>0</v>
      </c>
      <c r="F51" s="7">
        <f t="shared" si="0"/>
        <v>572500</v>
      </c>
      <c r="G51" s="8">
        <f t="shared" si="1"/>
        <v>572500</v>
      </c>
    </row>
    <row r="52" spans="1:7" x14ac:dyDescent="0.25">
      <c r="A52" s="5" t="s">
        <v>87</v>
      </c>
      <c r="B52" s="5" t="s">
        <v>88</v>
      </c>
      <c r="C52" s="6">
        <v>134000</v>
      </c>
      <c r="D52" s="6">
        <v>842902.79</v>
      </c>
      <c r="E52" s="6">
        <v>0</v>
      </c>
      <c r="F52" s="7">
        <f t="shared" si="0"/>
        <v>976902.79</v>
      </c>
      <c r="G52" s="8">
        <f t="shared" si="1"/>
        <v>976902.79</v>
      </c>
    </row>
    <row r="53" spans="1:7" x14ac:dyDescent="0.25">
      <c r="A53" s="5" t="s">
        <v>89</v>
      </c>
      <c r="B53" s="5" t="s">
        <v>90</v>
      </c>
      <c r="C53" s="6">
        <v>310090</v>
      </c>
      <c r="D53" s="6">
        <v>0</v>
      </c>
      <c r="E53" s="6">
        <v>0</v>
      </c>
      <c r="F53" s="7">
        <f t="shared" si="0"/>
        <v>310090</v>
      </c>
      <c r="G53" s="8">
        <f t="shared" si="1"/>
        <v>310090</v>
      </c>
    </row>
    <row r="54" spans="1:7" x14ac:dyDescent="0.25">
      <c r="A54" s="5" t="s">
        <v>91</v>
      </c>
      <c r="B54" s="5" t="s">
        <v>92</v>
      </c>
      <c r="C54" s="6">
        <v>80000</v>
      </c>
      <c r="D54" s="6">
        <v>0</v>
      </c>
      <c r="E54" s="6">
        <v>0</v>
      </c>
      <c r="F54" s="7">
        <f t="shared" si="0"/>
        <v>80000</v>
      </c>
      <c r="G54" s="8">
        <f t="shared" si="1"/>
        <v>80000</v>
      </c>
    </row>
    <row r="55" spans="1:7" x14ac:dyDescent="0.25">
      <c r="A55" s="5" t="s">
        <v>93</v>
      </c>
      <c r="B55" s="5" t="s">
        <v>94</v>
      </c>
      <c r="C55" s="6">
        <v>0</v>
      </c>
      <c r="D55" s="6">
        <v>0</v>
      </c>
      <c r="E55" s="6">
        <v>0</v>
      </c>
      <c r="F55" s="7">
        <f t="shared" si="0"/>
        <v>0</v>
      </c>
      <c r="G55" s="8">
        <f t="shared" si="1"/>
        <v>0</v>
      </c>
    </row>
    <row r="56" spans="1:7" x14ac:dyDescent="0.25">
      <c r="A56" s="5" t="s">
        <v>95</v>
      </c>
      <c r="B56" s="5" t="s">
        <v>96</v>
      </c>
      <c r="C56" s="6">
        <v>0</v>
      </c>
      <c r="D56" s="6">
        <v>0</v>
      </c>
      <c r="E56" s="6">
        <v>0</v>
      </c>
      <c r="F56" s="7">
        <f t="shared" si="0"/>
        <v>0</v>
      </c>
      <c r="G56" s="8">
        <f t="shared" si="1"/>
        <v>0</v>
      </c>
    </row>
    <row r="57" spans="1:7" x14ac:dyDescent="0.25">
      <c r="A57" s="5" t="s">
        <v>97</v>
      </c>
      <c r="B57" s="5" t="s">
        <v>98</v>
      </c>
      <c r="C57" s="6">
        <v>4500</v>
      </c>
      <c r="D57" s="6">
        <v>0</v>
      </c>
      <c r="E57" s="6">
        <v>0</v>
      </c>
      <c r="F57" s="7">
        <f t="shared" si="0"/>
        <v>4500</v>
      </c>
      <c r="G57" s="8">
        <f t="shared" si="1"/>
        <v>4500</v>
      </c>
    </row>
    <row r="58" spans="1:7" x14ac:dyDescent="0.25">
      <c r="A58" s="5" t="s">
        <v>99</v>
      </c>
      <c r="B58" s="5" t="s">
        <v>100</v>
      </c>
      <c r="C58" s="6">
        <v>0</v>
      </c>
      <c r="D58" s="6">
        <v>800</v>
      </c>
      <c r="E58" s="6">
        <v>0</v>
      </c>
      <c r="F58" s="7">
        <f t="shared" si="0"/>
        <v>800</v>
      </c>
      <c r="G58" s="8">
        <f t="shared" si="1"/>
        <v>800</v>
      </c>
    </row>
    <row r="59" spans="1:7" x14ac:dyDescent="0.25">
      <c r="A59" s="5" t="s">
        <v>101</v>
      </c>
      <c r="B59" s="5" t="s">
        <v>102</v>
      </c>
      <c r="C59" s="6">
        <v>400</v>
      </c>
      <c r="D59" s="6">
        <v>0</v>
      </c>
      <c r="E59" s="6">
        <v>0</v>
      </c>
      <c r="F59" s="7">
        <f t="shared" si="0"/>
        <v>400</v>
      </c>
      <c r="G59" s="8">
        <f t="shared" si="1"/>
        <v>400</v>
      </c>
    </row>
    <row r="60" spans="1:7" x14ac:dyDescent="0.25">
      <c r="A60" s="5" t="s">
        <v>103</v>
      </c>
      <c r="B60" s="5" t="s">
        <v>104</v>
      </c>
      <c r="C60" s="6">
        <v>0</v>
      </c>
      <c r="D60" s="6">
        <v>0</v>
      </c>
      <c r="E60" s="6">
        <v>0</v>
      </c>
      <c r="F60" s="7">
        <f t="shared" si="0"/>
        <v>0</v>
      </c>
      <c r="G60" s="8">
        <f t="shared" si="1"/>
        <v>0</v>
      </c>
    </row>
    <row r="61" spans="1:7" x14ac:dyDescent="0.25">
      <c r="A61" s="5" t="s">
        <v>168</v>
      </c>
      <c r="B61" s="5" t="s">
        <v>169</v>
      </c>
      <c r="C61" s="6">
        <v>26500</v>
      </c>
      <c r="D61" s="6">
        <v>0</v>
      </c>
      <c r="E61" s="6">
        <v>0</v>
      </c>
      <c r="F61" s="7">
        <f t="shared" si="0"/>
        <v>26500</v>
      </c>
      <c r="G61" s="8">
        <f t="shared" si="1"/>
        <v>26500</v>
      </c>
    </row>
    <row r="62" spans="1:7" x14ac:dyDescent="0.25">
      <c r="A62" s="5" t="s">
        <v>170</v>
      </c>
      <c r="B62" s="5" t="s">
        <v>171</v>
      </c>
      <c r="C62" s="6">
        <v>13500</v>
      </c>
      <c r="D62" s="6">
        <v>2250</v>
      </c>
      <c r="E62" s="6">
        <v>0</v>
      </c>
      <c r="F62" s="7">
        <f t="shared" si="0"/>
        <v>15750</v>
      </c>
      <c r="G62" s="8">
        <f t="shared" si="1"/>
        <v>15750</v>
      </c>
    </row>
    <row r="63" spans="1:7" x14ac:dyDescent="0.25">
      <c r="A63" s="5" t="s">
        <v>105</v>
      </c>
      <c r="B63" s="5" t="s">
        <v>106</v>
      </c>
      <c r="C63" s="6">
        <v>52000</v>
      </c>
      <c r="D63" s="6">
        <v>850</v>
      </c>
      <c r="E63" s="6">
        <v>18700</v>
      </c>
      <c r="F63" s="7">
        <f t="shared" si="0"/>
        <v>71550</v>
      </c>
      <c r="G63" s="8">
        <f t="shared" si="1"/>
        <v>71550</v>
      </c>
    </row>
    <row r="64" spans="1:7" x14ac:dyDescent="0.25">
      <c r="A64" s="5" t="s">
        <v>186</v>
      </c>
      <c r="B64" s="5" t="s">
        <v>187</v>
      </c>
      <c r="C64" s="6">
        <v>0</v>
      </c>
      <c r="D64" s="6">
        <v>30000</v>
      </c>
      <c r="E64" s="6">
        <v>0</v>
      </c>
      <c r="F64" s="7">
        <f t="shared" si="0"/>
        <v>30000</v>
      </c>
      <c r="G64" s="8">
        <f t="shared" si="1"/>
        <v>30000</v>
      </c>
    </row>
    <row r="65" spans="1:7" x14ac:dyDescent="0.25">
      <c r="A65" s="5" t="s">
        <v>188</v>
      </c>
      <c r="B65" s="5" t="s">
        <v>189</v>
      </c>
      <c r="C65" s="6">
        <v>0</v>
      </c>
      <c r="D65" s="6">
        <v>20000</v>
      </c>
      <c r="E65" s="6">
        <v>0</v>
      </c>
      <c r="F65" s="7">
        <f t="shared" si="0"/>
        <v>20000</v>
      </c>
      <c r="G65" s="8">
        <f t="shared" si="1"/>
        <v>20000</v>
      </c>
    </row>
    <row r="66" spans="1:7" x14ac:dyDescent="0.25">
      <c r="A66" s="5" t="s">
        <v>190</v>
      </c>
      <c r="B66" s="5" t="s">
        <v>199</v>
      </c>
      <c r="C66" s="6">
        <v>0</v>
      </c>
      <c r="D66" s="6">
        <v>15000</v>
      </c>
      <c r="E66" s="6">
        <v>0</v>
      </c>
      <c r="F66" s="7">
        <f t="shared" si="0"/>
        <v>15000</v>
      </c>
      <c r="G66" s="8">
        <f t="shared" si="1"/>
        <v>15000</v>
      </c>
    </row>
    <row r="67" spans="1:7" x14ac:dyDescent="0.25">
      <c r="A67" s="5" t="s">
        <v>191</v>
      </c>
      <c r="B67" s="5" t="s">
        <v>200</v>
      </c>
      <c r="C67" s="6">
        <v>0</v>
      </c>
      <c r="D67" s="6">
        <v>7000</v>
      </c>
      <c r="E67" s="6">
        <v>0</v>
      </c>
      <c r="F67" s="7">
        <f t="shared" si="0"/>
        <v>7000</v>
      </c>
      <c r="G67" s="8">
        <f t="shared" si="1"/>
        <v>7000</v>
      </c>
    </row>
    <row r="68" spans="1:7" x14ac:dyDescent="0.25">
      <c r="A68" s="5" t="s">
        <v>192</v>
      </c>
      <c r="B68" s="5" t="s">
        <v>201</v>
      </c>
      <c r="C68" s="6">
        <v>0</v>
      </c>
      <c r="D68" s="6">
        <v>8000</v>
      </c>
      <c r="E68" s="6">
        <v>400</v>
      </c>
      <c r="F68" s="7">
        <f t="shared" si="0"/>
        <v>8400</v>
      </c>
      <c r="G68" s="8">
        <f t="shared" si="1"/>
        <v>8400</v>
      </c>
    </row>
    <row r="69" spans="1:7" x14ac:dyDescent="0.25">
      <c r="A69" s="5" t="s">
        <v>193</v>
      </c>
      <c r="B69" s="5" t="s">
        <v>202</v>
      </c>
      <c r="C69" s="6">
        <v>0</v>
      </c>
      <c r="D69" s="6">
        <v>1500</v>
      </c>
      <c r="E69" s="6">
        <v>0</v>
      </c>
      <c r="F69" s="7">
        <f t="shared" si="0"/>
        <v>1500</v>
      </c>
      <c r="G69" s="8">
        <f t="shared" si="1"/>
        <v>1500</v>
      </c>
    </row>
    <row r="70" spans="1:7" x14ac:dyDescent="0.25">
      <c r="A70" s="5" t="s">
        <v>194</v>
      </c>
      <c r="B70" s="5" t="s">
        <v>203</v>
      </c>
      <c r="C70" s="6">
        <v>0</v>
      </c>
      <c r="D70" s="6">
        <v>480000</v>
      </c>
      <c r="E70" s="6">
        <v>12000</v>
      </c>
      <c r="F70" s="7">
        <f t="shared" si="0"/>
        <v>492000</v>
      </c>
      <c r="G70" s="8">
        <f t="shared" si="1"/>
        <v>492000</v>
      </c>
    </row>
    <row r="71" spans="1:7" x14ac:dyDescent="0.25">
      <c r="A71" s="5" t="s">
        <v>195</v>
      </c>
      <c r="B71" s="5" t="s">
        <v>204</v>
      </c>
      <c r="C71" s="6">
        <v>0</v>
      </c>
      <c r="D71" s="6">
        <v>22000</v>
      </c>
      <c r="E71" s="6">
        <v>0</v>
      </c>
      <c r="F71" s="7">
        <f t="shared" si="0"/>
        <v>22000</v>
      </c>
      <c r="G71" s="8">
        <f t="shared" si="1"/>
        <v>22000</v>
      </c>
    </row>
    <row r="72" spans="1:7" x14ac:dyDescent="0.25">
      <c r="A72" s="5" t="s">
        <v>196</v>
      </c>
      <c r="B72" s="5" t="s">
        <v>205</v>
      </c>
      <c r="C72" s="6">
        <v>0</v>
      </c>
      <c r="D72" s="6">
        <v>6450</v>
      </c>
      <c r="E72" s="6">
        <v>0</v>
      </c>
      <c r="F72" s="7">
        <f t="shared" si="0"/>
        <v>6450</v>
      </c>
      <c r="G72" s="8">
        <f t="shared" si="1"/>
        <v>6450</v>
      </c>
    </row>
    <row r="73" spans="1:7" x14ac:dyDescent="0.25">
      <c r="A73" s="5" t="s">
        <v>197</v>
      </c>
      <c r="B73" s="5" t="s">
        <v>206</v>
      </c>
      <c r="C73" s="6">
        <v>0</v>
      </c>
      <c r="D73" s="6">
        <v>1650</v>
      </c>
      <c r="E73" s="6">
        <v>150</v>
      </c>
      <c r="F73" s="7">
        <f t="shared" si="0"/>
        <v>1800</v>
      </c>
      <c r="G73" s="8">
        <f t="shared" si="1"/>
        <v>1800</v>
      </c>
    </row>
    <row r="74" spans="1:7" x14ac:dyDescent="0.25">
      <c r="A74" s="5" t="s">
        <v>198</v>
      </c>
      <c r="B74" s="5" t="s">
        <v>207</v>
      </c>
      <c r="C74" s="6">
        <v>0</v>
      </c>
      <c r="D74" s="6">
        <v>59500</v>
      </c>
      <c r="E74" s="6">
        <v>10500</v>
      </c>
      <c r="F74" s="7">
        <f t="shared" si="0"/>
        <v>70000</v>
      </c>
      <c r="G74" s="8">
        <f t="shared" si="1"/>
        <v>70000</v>
      </c>
    </row>
    <row r="75" spans="1:7" x14ac:dyDescent="0.25">
      <c r="A75" s="5" t="s">
        <v>213</v>
      </c>
      <c r="B75" s="5" t="s">
        <v>216</v>
      </c>
      <c r="C75" s="6">
        <v>0</v>
      </c>
      <c r="D75" s="6">
        <v>0</v>
      </c>
      <c r="E75" s="6">
        <v>30000</v>
      </c>
      <c r="F75" s="7">
        <f t="shared" si="0"/>
        <v>30000</v>
      </c>
      <c r="G75" s="8">
        <f t="shared" si="1"/>
        <v>30000</v>
      </c>
    </row>
    <row r="76" spans="1:7" x14ac:dyDescent="0.25">
      <c r="A76" s="5" t="s">
        <v>214</v>
      </c>
      <c r="B76" s="5" t="s">
        <v>217</v>
      </c>
      <c r="C76" s="6">
        <v>0</v>
      </c>
      <c r="D76" s="6">
        <v>0</v>
      </c>
      <c r="E76" s="6">
        <v>24850</v>
      </c>
      <c r="F76" s="7">
        <f t="shared" si="0"/>
        <v>24850</v>
      </c>
      <c r="G76" s="8">
        <f t="shared" si="1"/>
        <v>24850</v>
      </c>
    </row>
    <row r="77" spans="1:7" x14ac:dyDescent="0.25">
      <c r="A77" s="5" t="s">
        <v>215</v>
      </c>
      <c r="B77" s="5" t="s">
        <v>218</v>
      </c>
      <c r="C77" s="6">
        <v>0</v>
      </c>
      <c r="D77" s="6">
        <v>0</v>
      </c>
      <c r="E77" s="6">
        <v>9200</v>
      </c>
      <c r="F77" s="7">
        <f t="shared" si="0"/>
        <v>9200</v>
      </c>
      <c r="G77" s="8">
        <f t="shared" si="1"/>
        <v>9200</v>
      </c>
    </row>
    <row r="78" spans="1:7" x14ac:dyDescent="0.25">
      <c r="A78" s="5" t="s">
        <v>107</v>
      </c>
      <c r="B78" s="5" t="s">
        <v>108</v>
      </c>
      <c r="C78" s="6">
        <v>0</v>
      </c>
      <c r="D78" s="6">
        <v>0</v>
      </c>
      <c r="E78" s="6">
        <v>0</v>
      </c>
      <c r="F78" s="7">
        <f>C78+D78+E78</f>
        <v>0</v>
      </c>
      <c r="G78" s="8">
        <f t="shared" si="1"/>
        <v>0</v>
      </c>
    </row>
    <row r="79" spans="1:7" x14ac:dyDescent="0.25">
      <c r="A79" s="5" t="s">
        <v>208</v>
      </c>
      <c r="B79" s="5" t="s">
        <v>209</v>
      </c>
      <c r="C79" s="6">
        <v>0</v>
      </c>
      <c r="D79" s="6">
        <v>3000</v>
      </c>
      <c r="E79" s="6">
        <v>0</v>
      </c>
      <c r="F79" s="7">
        <f>C79+D79+E79</f>
        <v>3000</v>
      </c>
      <c r="G79" s="8">
        <f t="shared" si="1"/>
        <v>3000</v>
      </c>
    </row>
    <row r="80" spans="1:7" x14ac:dyDescent="0.25">
      <c r="A80" s="5" t="s">
        <v>208</v>
      </c>
      <c r="B80" s="5" t="s">
        <v>219</v>
      </c>
      <c r="C80" s="6">
        <v>0</v>
      </c>
      <c r="D80" s="6">
        <v>0</v>
      </c>
      <c r="E80" s="6">
        <v>17430</v>
      </c>
      <c r="F80" s="7">
        <f>C80+D80+E80</f>
        <v>17430</v>
      </c>
      <c r="G80" s="8">
        <f t="shared" si="1"/>
        <v>17430</v>
      </c>
    </row>
    <row r="81" spans="1:7" x14ac:dyDescent="0.25">
      <c r="A81" s="5" t="s">
        <v>220</v>
      </c>
      <c r="B81" s="5" t="s">
        <v>221</v>
      </c>
      <c r="C81" s="6">
        <v>0</v>
      </c>
      <c r="D81" s="6">
        <v>0</v>
      </c>
      <c r="E81" s="6">
        <v>812000</v>
      </c>
      <c r="F81" s="7">
        <f>C81+D81+E81</f>
        <v>812000</v>
      </c>
      <c r="G81" s="8">
        <f t="shared" ref="G81" si="2">C81+D81+E81</f>
        <v>812000</v>
      </c>
    </row>
    <row r="82" spans="1:7" x14ac:dyDescent="0.25">
      <c r="A82" s="5" t="s">
        <v>109</v>
      </c>
      <c r="B82" s="5" t="s">
        <v>110</v>
      </c>
      <c r="C82" s="6">
        <v>5208</v>
      </c>
      <c r="D82" s="6">
        <v>30440</v>
      </c>
      <c r="E82" s="6">
        <v>4400</v>
      </c>
      <c r="F82" s="7">
        <f t="shared" ref="F82:F94" si="3">C82+D82+E82</f>
        <v>40048</v>
      </c>
      <c r="G82" s="8">
        <f t="shared" si="1"/>
        <v>40048</v>
      </c>
    </row>
    <row r="83" spans="1:7" x14ac:dyDescent="0.25">
      <c r="A83" s="5" t="s">
        <v>111</v>
      </c>
      <c r="B83" s="5" t="s">
        <v>112</v>
      </c>
      <c r="C83" s="6">
        <v>8238</v>
      </c>
      <c r="D83" s="6">
        <v>41902</v>
      </c>
      <c r="E83" s="6">
        <v>13737</v>
      </c>
      <c r="F83" s="7">
        <f t="shared" si="3"/>
        <v>63877</v>
      </c>
      <c r="G83" s="8">
        <f t="shared" si="1"/>
        <v>63877</v>
      </c>
    </row>
    <row r="84" spans="1:7" x14ac:dyDescent="0.25">
      <c r="A84" s="5" t="s">
        <v>113</v>
      </c>
      <c r="B84" s="5" t="s">
        <v>114</v>
      </c>
      <c r="C84" s="6">
        <v>2000</v>
      </c>
      <c r="D84" s="6">
        <v>0</v>
      </c>
      <c r="E84" s="6">
        <v>0</v>
      </c>
      <c r="F84" s="7">
        <f t="shared" si="3"/>
        <v>2000</v>
      </c>
      <c r="G84" s="8">
        <f t="shared" si="1"/>
        <v>2000</v>
      </c>
    </row>
    <row r="85" spans="1:7" x14ac:dyDescent="0.25">
      <c r="A85" s="5" t="s">
        <v>115</v>
      </c>
      <c r="B85" s="5" t="s">
        <v>116</v>
      </c>
      <c r="C85" s="6">
        <v>0</v>
      </c>
      <c r="D85" s="6">
        <v>0</v>
      </c>
      <c r="E85" s="6">
        <v>0</v>
      </c>
      <c r="F85" s="7">
        <f t="shared" si="3"/>
        <v>0</v>
      </c>
      <c r="G85" s="8">
        <f t="shared" si="1"/>
        <v>0</v>
      </c>
    </row>
    <row r="86" spans="1:7" x14ac:dyDescent="0.25">
      <c r="A86" s="5" t="s">
        <v>117</v>
      </c>
      <c r="B86" s="5" t="s">
        <v>118</v>
      </c>
      <c r="C86" s="6">
        <v>0</v>
      </c>
      <c r="D86" s="6">
        <v>1050</v>
      </c>
      <c r="E86" s="6">
        <v>56250</v>
      </c>
      <c r="F86" s="7">
        <f t="shared" si="3"/>
        <v>57300</v>
      </c>
      <c r="G86" s="8">
        <f t="shared" si="1"/>
        <v>57300</v>
      </c>
    </row>
    <row r="87" spans="1:7" x14ac:dyDescent="0.25">
      <c r="A87" s="5" t="s">
        <v>222</v>
      </c>
      <c r="B87" s="5" t="s">
        <v>223</v>
      </c>
      <c r="C87" s="6">
        <v>0</v>
      </c>
      <c r="D87" s="6">
        <v>0</v>
      </c>
      <c r="E87" s="6">
        <v>54000</v>
      </c>
      <c r="F87" s="7">
        <f t="shared" si="3"/>
        <v>54000</v>
      </c>
      <c r="G87" s="8">
        <f t="shared" si="1"/>
        <v>54000</v>
      </c>
    </row>
    <row r="88" spans="1:7" x14ac:dyDescent="0.25">
      <c r="A88" s="5" t="s">
        <v>119</v>
      </c>
      <c r="B88" s="5" t="s">
        <v>120</v>
      </c>
      <c r="C88" s="6">
        <v>1200</v>
      </c>
      <c r="D88" s="6">
        <v>1900</v>
      </c>
      <c r="E88" s="6">
        <v>1400</v>
      </c>
      <c r="F88" s="7">
        <f t="shared" si="3"/>
        <v>4500</v>
      </c>
      <c r="G88" s="8">
        <f t="shared" si="1"/>
        <v>4500</v>
      </c>
    </row>
    <row r="89" spans="1:7" x14ac:dyDescent="0.25">
      <c r="A89" s="5" t="s">
        <v>121</v>
      </c>
      <c r="B89" s="9" t="s">
        <v>122</v>
      </c>
      <c r="C89" s="6">
        <v>0</v>
      </c>
      <c r="D89" s="6">
        <v>0</v>
      </c>
      <c r="E89" s="6">
        <v>0</v>
      </c>
      <c r="F89" s="7">
        <f t="shared" si="3"/>
        <v>0</v>
      </c>
      <c r="G89" s="8">
        <f t="shared" si="1"/>
        <v>0</v>
      </c>
    </row>
    <row r="90" spans="1:7" x14ac:dyDescent="0.25">
      <c r="A90" s="5" t="s">
        <v>123</v>
      </c>
      <c r="B90" s="5" t="s">
        <v>124</v>
      </c>
      <c r="C90" s="6">
        <v>15249.86</v>
      </c>
      <c r="D90" s="6">
        <v>1236966.6000000001</v>
      </c>
      <c r="E90" s="6">
        <v>257646.1</v>
      </c>
      <c r="F90" s="7">
        <f t="shared" si="3"/>
        <v>1509862.5600000003</v>
      </c>
      <c r="G90" s="8">
        <f t="shared" si="1"/>
        <v>1509862.5600000003</v>
      </c>
    </row>
    <row r="91" spans="1:7" x14ac:dyDescent="0.25">
      <c r="A91" s="5" t="s">
        <v>172</v>
      </c>
      <c r="B91" s="5" t="s">
        <v>173</v>
      </c>
      <c r="C91" s="6">
        <v>4828</v>
      </c>
      <c r="D91" s="6">
        <v>0</v>
      </c>
      <c r="E91" s="6">
        <v>0</v>
      </c>
      <c r="F91" s="7">
        <f t="shared" si="3"/>
        <v>4828</v>
      </c>
      <c r="G91" s="8">
        <f t="shared" si="1"/>
        <v>4828</v>
      </c>
    </row>
    <row r="92" spans="1:7" x14ac:dyDescent="0.25">
      <c r="A92" s="5" t="s">
        <v>125</v>
      </c>
      <c r="B92" s="5" t="s">
        <v>126</v>
      </c>
      <c r="C92" s="6">
        <v>933073.91</v>
      </c>
      <c r="D92" s="6">
        <v>65935.38</v>
      </c>
      <c r="E92" s="6">
        <v>115701.42</v>
      </c>
      <c r="F92" s="7">
        <f t="shared" si="3"/>
        <v>1114710.71</v>
      </c>
      <c r="G92" s="8">
        <f t="shared" si="1"/>
        <v>1114710.71</v>
      </c>
    </row>
    <row r="93" spans="1:7" x14ac:dyDescent="0.25">
      <c r="A93" s="5" t="s">
        <v>127</v>
      </c>
      <c r="B93" s="5" t="s">
        <v>128</v>
      </c>
      <c r="C93" s="6">
        <v>0</v>
      </c>
      <c r="D93" s="6">
        <v>0</v>
      </c>
      <c r="E93" s="6">
        <v>0</v>
      </c>
      <c r="F93" s="7">
        <f t="shared" si="3"/>
        <v>0</v>
      </c>
      <c r="G93" s="8">
        <f t="shared" si="1"/>
        <v>0</v>
      </c>
    </row>
    <row r="94" spans="1:7" x14ac:dyDescent="0.25">
      <c r="A94" s="5" t="s">
        <v>129</v>
      </c>
      <c r="B94" s="5" t="s">
        <v>130</v>
      </c>
      <c r="C94" s="6">
        <v>87227.36</v>
      </c>
      <c r="D94" s="6">
        <v>87227.36</v>
      </c>
      <c r="E94" s="6">
        <v>87227.36</v>
      </c>
      <c r="F94" s="7">
        <f t="shared" si="3"/>
        <v>261682.08000000002</v>
      </c>
      <c r="G94" s="8">
        <f t="shared" si="1"/>
        <v>261682.08000000002</v>
      </c>
    </row>
    <row r="95" spans="1:7" x14ac:dyDescent="0.25">
      <c r="A95" s="11"/>
      <c r="B95" s="12" t="s">
        <v>131</v>
      </c>
      <c r="C95" s="13">
        <f>SUM(C3:C94)</f>
        <v>2889048.68</v>
      </c>
      <c r="D95" s="13">
        <f>SUM(D3:D94)</f>
        <v>4236936.1500000004</v>
      </c>
      <c r="E95" s="13">
        <f>SUM(E3:E94)</f>
        <v>4317052.74</v>
      </c>
      <c r="F95" s="13">
        <f>SUM(F3:F94)</f>
        <v>11443037.570000002</v>
      </c>
      <c r="G95" s="14">
        <f>SUM(G3:G94)</f>
        <v>11443037.570000002</v>
      </c>
    </row>
    <row r="96" spans="1:7" x14ac:dyDescent="0.25">
      <c r="A96" s="15"/>
      <c r="B96" s="15"/>
      <c r="C96" s="16"/>
      <c r="D96" s="16"/>
      <c r="E96" s="16"/>
      <c r="F96" s="15"/>
      <c r="G96" s="15"/>
    </row>
    <row r="97" spans="1:7" x14ac:dyDescent="0.25">
      <c r="A97" s="17"/>
      <c r="B97" s="17" t="s">
        <v>132</v>
      </c>
      <c r="C97" s="18">
        <v>0</v>
      </c>
      <c r="D97" s="18">
        <v>0</v>
      </c>
      <c r="E97" s="18">
        <v>0</v>
      </c>
      <c r="F97" s="19">
        <f>C97+D97+E97</f>
        <v>0</v>
      </c>
      <c r="G97" s="19">
        <f>C97+D97+E97</f>
        <v>0</v>
      </c>
    </row>
    <row r="98" spans="1:7" x14ac:dyDescent="0.25">
      <c r="A98" s="15"/>
      <c r="B98" s="15"/>
      <c r="C98" s="16"/>
      <c r="D98" s="16"/>
      <c r="E98" s="16"/>
      <c r="F98" s="15"/>
      <c r="G98" s="15"/>
    </row>
    <row r="99" spans="1:7" x14ac:dyDescent="0.25">
      <c r="A99" s="15"/>
      <c r="B99" s="15"/>
      <c r="C99" s="16"/>
      <c r="D99" s="16"/>
      <c r="E99" s="16"/>
      <c r="F99" s="15"/>
      <c r="G99" s="15"/>
    </row>
    <row r="100" spans="1:7" x14ac:dyDescent="0.25">
      <c r="A100" s="20" t="s">
        <v>133</v>
      </c>
      <c r="B100" s="20"/>
      <c r="C100" s="21">
        <f>C95+C97</f>
        <v>2889048.68</v>
      </c>
      <c r="D100" s="21">
        <f>D95+D97</f>
        <v>4236936.1500000004</v>
      </c>
      <c r="E100" s="21">
        <f>E95+E97</f>
        <v>4317052.74</v>
      </c>
      <c r="F100" s="21">
        <f>F95+F97</f>
        <v>11443037.570000002</v>
      </c>
      <c r="G100" s="21">
        <f>G95+G97</f>
        <v>11443037.570000002</v>
      </c>
    </row>
    <row r="101" spans="1:7" x14ac:dyDescent="0.25">
      <c r="A101" s="15"/>
      <c r="B101" s="15"/>
      <c r="C101" s="16"/>
      <c r="D101" s="16"/>
      <c r="E101" s="16"/>
      <c r="F101" s="15"/>
      <c r="G101" s="15"/>
    </row>
    <row r="102" spans="1:7" x14ac:dyDescent="0.25">
      <c r="A102" s="22"/>
      <c r="B102" s="22"/>
      <c r="C102" s="23"/>
      <c r="D102" s="23"/>
      <c r="E102" s="16"/>
      <c r="F102" s="15"/>
      <c r="G102" s="16"/>
    </row>
    <row r="103" spans="1:7" x14ac:dyDescent="0.25">
      <c r="A103" s="15"/>
      <c r="B103" s="15"/>
      <c r="C103" s="16"/>
      <c r="D103" s="16"/>
      <c r="E103" s="16"/>
      <c r="F103" s="15"/>
      <c r="G103" s="15"/>
    </row>
    <row r="104" spans="1:7" x14ac:dyDescent="0.25">
      <c r="A104" s="24" t="s">
        <v>134</v>
      </c>
      <c r="B104" s="15"/>
      <c r="C104" s="16"/>
      <c r="D104" s="16"/>
      <c r="E104" s="16"/>
      <c r="F104" s="15"/>
      <c r="G104" s="15"/>
    </row>
    <row r="105" spans="1:7" x14ac:dyDescent="0.25">
      <c r="A105" s="15"/>
      <c r="B105" s="15"/>
      <c r="C105" s="16"/>
      <c r="D105" s="16"/>
      <c r="E105" s="16"/>
      <c r="F105" s="15"/>
      <c r="G105" s="15"/>
    </row>
    <row r="106" spans="1:7" ht="15" customHeight="1" x14ac:dyDescent="0.25">
      <c r="A106" s="63" t="s">
        <v>0</v>
      </c>
      <c r="B106" s="63" t="s">
        <v>1</v>
      </c>
      <c r="C106" s="1"/>
      <c r="D106" s="1"/>
      <c r="E106" s="1"/>
      <c r="F106" s="65" t="s">
        <v>210</v>
      </c>
      <c r="G106" s="2" t="s">
        <v>2</v>
      </c>
    </row>
    <row r="107" spans="1:7" x14ac:dyDescent="0.25">
      <c r="A107" s="64"/>
      <c r="B107" s="64"/>
      <c r="C107" s="3" t="s">
        <v>161</v>
      </c>
      <c r="D107" s="3" t="s">
        <v>162</v>
      </c>
      <c r="E107" s="3" t="s">
        <v>163</v>
      </c>
      <c r="F107" s="66"/>
      <c r="G107" s="4">
        <v>2023</v>
      </c>
    </row>
    <row r="108" spans="1:7" x14ac:dyDescent="0.25">
      <c r="A108" s="15" t="s">
        <v>135</v>
      </c>
      <c r="B108" s="15" t="s">
        <v>136</v>
      </c>
      <c r="C108" s="6">
        <v>0</v>
      </c>
      <c r="D108" s="6">
        <v>0</v>
      </c>
      <c r="E108" s="6">
        <v>0</v>
      </c>
      <c r="F108" s="16">
        <f>C108+D108+E108</f>
        <v>0</v>
      </c>
      <c r="G108" s="16">
        <f>C108+D108+E108</f>
        <v>0</v>
      </c>
    </row>
    <row r="109" spans="1:7" x14ac:dyDescent="0.25">
      <c r="A109" s="15" t="s">
        <v>137</v>
      </c>
      <c r="B109" s="15" t="s">
        <v>138</v>
      </c>
      <c r="C109" s="6">
        <v>0</v>
      </c>
      <c r="D109" s="6">
        <v>0</v>
      </c>
      <c r="E109" s="6">
        <v>0</v>
      </c>
      <c r="F109" s="16">
        <f>C109+D109+E109</f>
        <v>0</v>
      </c>
      <c r="G109" s="16">
        <f>C109+D109+E109</f>
        <v>0</v>
      </c>
    </row>
    <row r="110" spans="1:7" x14ac:dyDescent="0.25">
      <c r="A110" s="15" t="s">
        <v>139</v>
      </c>
      <c r="B110" s="15" t="s">
        <v>140</v>
      </c>
      <c r="C110" s="6">
        <v>152085.28</v>
      </c>
      <c r="D110" s="6">
        <v>130267.07</v>
      </c>
      <c r="E110" s="6">
        <v>549752.76</v>
      </c>
      <c r="F110" s="16">
        <f t="shared" ref="F110:F125" si="4">C110+D110+E110</f>
        <v>832105.11</v>
      </c>
      <c r="G110" s="16">
        <f t="shared" ref="G110:G125" si="5">C110+D110+E110</f>
        <v>832105.11</v>
      </c>
    </row>
    <row r="111" spans="1:7" x14ac:dyDescent="0.25">
      <c r="A111" s="15" t="s">
        <v>141</v>
      </c>
      <c r="B111" s="15" t="s">
        <v>142</v>
      </c>
      <c r="C111" s="6">
        <v>0</v>
      </c>
      <c r="D111" s="6">
        <v>0</v>
      </c>
      <c r="E111" s="6">
        <v>0</v>
      </c>
      <c r="F111" s="16">
        <f>C111+D111+E111</f>
        <v>0</v>
      </c>
      <c r="G111" s="16">
        <f>D111+E111</f>
        <v>0</v>
      </c>
    </row>
    <row r="112" spans="1:7" x14ac:dyDescent="0.25">
      <c r="A112" s="15" t="s">
        <v>143</v>
      </c>
      <c r="B112" s="15" t="s">
        <v>144</v>
      </c>
      <c r="C112" s="6">
        <v>0</v>
      </c>
      <c r="D112" s="6">
        <v>0</v>
      </c>
      <c r="E112" s="6">
        <v>0</v>
      </c>
      <c r="F112" s="16">
        <f t="shared" si="4"/>
        <v>0</v>
      </c>
      <c r="G112" s="16">
        <f t="shared" si="5"/>
        <v>0</v>
      </c>
    </row>
    <row r="113" spans="1:7" x14ac:dyDescent="0.25">
      <c r="A113" s="15" t="s">
        <v>145</v>
      </c>
      <c r="B113" s="15" t="s">
        <v>146</v>
      </c>
      <c r="C113" s="6">
        <v>278976.52</v>
      </c>
      <c r="D113" s="6">
        <v>0</v>
      </c>
      <c r="E113" s="6">
        <v>0</v>
      </c>
      <c r="F113" s="16">
        <f t="shared" si="4"/>
        <v>278976.52</v>
      </c>
      <c r="G113" s="16">
        <f t="shared" si="5"/>
        <v>278976.52</v>
      </c>
    </row>
    <row r="114" spans="1:7" x14ac:dyDescent="0.25">
      <c r="A114" s="15" t="s">
        <v>147</v>
      </c>
      <c r="B114" s="15" t="s">
        <v>148</v>
      </c>
      <c r="C114" s="6">
        <v>0</v>
      </c>
      <c r="D114" s="6">
        <v>348.8</v>
      </c>
      <c r="E114" s="6">
        <v>0</v>
      </c>
      <c r="F114" s="16">
        <f t="shared" si="4"/>
        <v>348.8</v>
      </c>
      <c r="G114" s="16">
        <f t="shared" si="5"/>
        <v>348.8</v>
      </c>
    </row>
    <row r="115" spans="1:7" x14ac:dyDescent="0.25">
      <c r="A115" s="15" t="s">
        <v>174</v>
      </c>
      <c r="B115" s="15" t="s">
        <v>175</v>
      </c>
      <c r="C115" s="6">
        <v>22635.05</v>
      </c>
      <c r="D115" s="6">
        <v>5618.89</v>
      </c>
      <c r="E115" s="6">
        <v>31033.37</v>
      </c>
      <c r="F115" s="16">
        <f t="shared" si="4"/>
        <v>59287.31</v>
      </c>
      <c r="G115" s="16">
        <f t="shared" si="5"/>
        <v>59287.31</v>
      </c>
    </row>
    <row r="116" spans="1:7" x14ac:dyDescent="0.25">
      <c r="A116" s="25" t="s">
        <v>149</v>
      </c>
      <c r="B116" s="15" t="s">
        <v>150</v>
      </c>
      <c r="C116" s="6">
        <v>11681.2</v>
      </c>
      <c r="D116" s="6">
        <v>295</v>
      </c>
      <c r="E116" s="6">
        <v>140827.48000000001</v>
      </c>
      <c r="F116" s="16">
        <f t="shared" si="4"/>
        <v>152803.68000000002</v>
      </c>
      <c r="G116" s="16">
        <f t="shared" si="5"/>
        <v>152803.68000000002</v>
      </c>
    </row>
    <row r="117" spans="1:7" x14ac:dyDescent="0.25">
      <c r="A117" s="25" t="s">
        <v>151</v>
      </c>
      <c r="B117" s="15" t="s">
        <v>152</v>
      </c>
      <c r="C117" s="6">
        <v>0</v>
      </c>
      <c r="D117" s="6">
        <v>0</v>
      </c>
      <c r="E117" s="6">
        <v>0</v>
      </c>
      <c r="F117" s="16">
        <f t="shared" si="4"/>
        <v>0</v>
      </c>
      <c r="G117" s="16">
        <f t="shared" si="5"/>
        <v>0</v>
      </c>
    </row>
    <row r="118" spans="1:7" x14ac:dyDescent="0.25">
      <c r="A118" s="25" t="s">
        <v>153</v>
      </c>
      <c r="B118" s="15" t="s">
        <v>154</v>
      </c>
      <c r="C118" s="6">
        <v>0</v>
      </c>
      <c r="D118" s="6">
        <v>0</v>
      </c>
      <c r="E118" s="6">
        <v>0</v>
      </c>
      <c r="F118" s="16">
        <f t="shared" si="4"/>
        <v>0</v>
      </c>
      <c r="G118" s="16">
        <f t="shared" si="5"/>
        <v>0</v>
      </c>
    </row>
    <row r="119" spans="1:7" x14ac:dyDescent="0.25">
      <c r="A119" s="25" t="s">
        <v>155</v>
      </c>
      <c r="B119" s="15" t="s">
        <v>156</v>
      </c>
      <c r="C119" s="6">
        <v>77367.5</v>
      </c>
      <c r="D119" s="6">
        <v>0</v>
      </c>
      <c r="E119" s="6">
        <v>0</v>
      </c>
      <c r="F119" s="16">
        <f t="shared" si="4"/>
        <v>77367.5</v>
      </c>
      <c r="G119" s="16">
        <f t="shared" si="5"/>
        <v>77367.5</v>
      </c>
    </row>
    <row r="120" spans="1:7" x14ac:dyDescent="0.25">
      <c r="A120" s="25" t="s">
        <v>157</v>
      </c>
      <c r="B120" s="15" t="s">
        <v>158</v>
      </c>
      <c r="C120" s="6">
        <v>0</v>
      </c>
      <c r="D120" s="6">
        <v>0</v>
      </c>
      <c r="E120" s="6">
        <v>0</v>
      </c>
      <c r="F120" s="16">
        <f t="shared" si="4"/>
        <v>0</v>
      </c>
      <c r="G120" s="16">
        <f t="shared" si="5"/>
        <v>0</v>
      </c>
    </row>
    <row r="121" spans="1:7" x14ac:dyDescent="0.25">
      <c r="A121" s="25" t="s">
        <v>226</v>
      </c>
      <c r="B121" s="15" t="s">
        <v>227</v>
      </c>
      <c r="C121" s="6">
        <v>0</v>
      </c>
      <c r="D121" s="6">
        <v>0</v>
      </c>
      <c r="E121" s="6">
        <v>150000</v>
      </c>
      <c r="F121" s="16">
        <f t="shared" si="4"/>
        <v>150000</v>
      </c>
      <c r="G121" s="16">
        <f t="shared" si="5"/>
        <v>150000</v>
      </c>
    </row>
    <row r="122" spans="1:7" x14ac:dyDescent="0.25">
      <c r="A122" s="25" t="s">
        <v>224</v>
      </c>
      <c r="B122" s="15" t="s">
        <v>225</v>
      </c>
      <c r="C122" s="6">
        <v>0</v>
      </c>
      <c r="D122" s="6">
        <v>0</v>
      </c>
      <c r="E122" s="6">
        <v>150000</v>
      </c>
      <c r="F122" s="16">
        <f t="shared" si="4"/>
        <v>150000</v>
      </c>
      <c r="G122" s="16">
        <f t="shared" si="5"/>
        <v>150000</v>
      </c>
    </row>
    <row r="123" spans="1:7" x14ac:dyDescent="0.25">
      <c r="A123" s="25" t="s">
        <v>176</v>
      </c>
      <c r="B123" s="15" t="s">
        <v>177</v>
      </c>
      <c r="C123" s="6">
        <v>136334.25</v>
      </c>
      <c r="D123" s="6">
        <v>0</v>
      </c>
      <c r="E123" s="6">
        <v>0</v>
      </c>
      <c r="F123" s="16">
        <f t="shared" si="4"/>
        <v>136334.25</v>
      </c>
      <c r="G123" s="16">
        <f t="shared" si="5"/>
        <v>136334.25</v>
      </c>
    </row>
    <row r="124" spans="1:7" x14ac:dyDescent="0.25">
      <c r="A124" s="25" t="s">
        <v>230</v>
      </c>
      <c r="B124" s="15" t="s">
        <v>231</v>
      </c>
      <c r="C124" s="6">
        <v>0</v>
      </c>
      <c r="D124" s="6">
        <v>0</v>
      </c>
      <c r="E124" s="6">
        <v>1</v>
      </c>
      <c r="F124" s="16">
        <f t="shared" si="4"/>
        <v>1</v>
      </c>
      <c r="G124" s="16">
        <f t="shared" si="5"/>
        <v>1</v>
      </c>
    </row>
    <row r="125" spans="1:7" x14ac:dyDescent="0.25">
      <c r="A125" s="25" t="s">
        <v>228</v>
      </c>
      <c r="B125" s="15" t="s">
        <v>229</v>
      </c>
      <c r="C125" s="6">
        <v>0</v>
      </c>
      <c r="D125" s="6">
        <v>0</v>
      </c>
      <c r="E125" s="6">
        <v>1</v>
      </c>
      <c r="F125" s="16">
        <f t="shared" si="4"/>
        <v>1</v>
      </c>
      <c r="G125" s="16">
        <f t="shared" si="5"/>
        <v>1</v>
      </c>
    </row>
    <row r="126" spans="1:7" x14ac:dyDescent="0.25">
      <c r="A126" s="15"/>
      <c r="B126" s="26" t="s">
        <v>159</v>
      </c>
      <c r="C126" s="27">
        <f>SUM(C108:C125)</f>
        <v>679079.8</v>
      </c>
      <c r="D126" s="27">
        <f>SUM(D108:D125)</f>
        <v>136529.76</v>
      </c>
      <c r="E126" s="27">
        <f>SUM(E108:E125)</f>
        <v>1021615.61</v>
      </c>
      <c r="F126" s="27">
        <f>SUM(F108:F125)</f>
        <v>1837225.17</v>
      </c>
      <c r="G126" s="27">
        <f>SUM(G108:G125)</f>
        <v>1837225.17</v>
      </c>
    </row>
    <row r="127" spans="1:7" x14ac:dyDescent="0.25">
      <c r="A127" s="15"/>
      <c r="B127" s="15"/>
      <c r="C127" s="16"/>
      <c r="D127" s="16"/>
      <c r="E127" s="16"/>
      <c r="F127" s="15"/>
      <c r="G127" s="15"/>
    </row>
    <row r="128" spans="1:7" x14ac:dyDescent="0.25">
      <c r="A128" s="15"/>
      <c r="B128" s="15"/>
      <c r="C128" s="16"/>
      <c r="D128" s="16"/>
      <c r="E128" s="16"/>
      <c r="F128" s="15"/>
      <c r="G128" s="15"/>
    </row>
    <row r="129" spans="1:7" x14ac:dyDescent="0.25">
      <c r="A129" s="15"/>
      <c r="B129" s="28" t="s">
        <v>160</v>
      </c>
      <c r="C129" s="29">
        <f>C100+C126</f>
        <v>3568128.4800000004</v>
      </c>
      <c r="D129" s="29">
        <f>D100+D126</f>
        <v>4373465.91</v>
      </c>
      <c r="E129" s="29">
        <f>E100+E126</f>
        <v>5338668.3500000006</v>
      </c>
      <c r="F129" s="29">
        <f>F100+F126</f>
        <v>13280262.740000002</v>
      </c>
      <c r="G129" s="29">
        <f>G100+G126</f>
        <v>13280262.740000002</v>
      </c>
    </row>
  </sheetData>
  <mergeCells count="6">
    <mergeCell ref="A1:A2"/>
    <mergeCell ref="B1:B2"/>
    <mergeCell ref="F1:F2"/>
    <mergeCell ref="A106:A107"/>
    <mergeCell ref="B106:B107"/>
    <mergeCell ref="F106:F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>
      <selection activeCell="J22" sqref="J22"/>
    </sheetView>
  </sheetViews>
  <sheetFormatPr baseColWidth="10" defaultRowHeight="15" x14ac:dyDescent="0.25"/>
  <cols>
    <col min="1" max="1" width="18" customWidth="1"/>
    <col min="2" max="2" width="32.42578125" customWidth="1"/>
    <col min="10" max="10" width="14.7109375" customWidth="1"/>
    <col min="11" max="12" width="20" customWidth="1"/>
    <col min="13" max="13" width="16.140625" customWidth="1"/>
    <col min="14" max="14" width="15.42578125" customWidth="1"/>
    <col min="15" max="15" width="14.28515625" customWidth="1"/>
    <col min="16" max="16" width="19.85546875" customWidth="1"/>
  </cols>
  <sheetData>
    <row r="1" spans="1:16" x14ac:dyDescent="0.25">
      <c r="A1" s="63" t="s">
        <v>0</v>
      </c>
      <c r="B1" s="63" t="s">
        <v>1</v>
      </c>
      <c r="C1" s="1"/>
      <c r="D1" s="1"/>
      <c r="E1" s="1"/>
      <c r="F1" s="65" t="s">
        <v>210</v>
      </c>
      <c r="G1" s="30" t="s">
        <v>2</v>
      </c>
    </row>
    <row r="2" spans="1:16" x14ac:dyDescent="0.25">
      <c r="A2" s="64"/>
      <c r="B2" s="64"/>
      <c r="C2" s="3" t="s">
        <v>161</v>
      </c>
      <c r="D2" s="3" t="s">
        <v>162</v>
      </c>
      <c r="E2" s="3" t="s">
        <v>163</v>
      </c>
      <c r="F2" s="66"/>
      <c r="G2" s="4">
        <v>2023</v>
      </c>
    </row>
    <row r="3" spans="1:16" ht="15.75" thickBot="1" x14ac:dyDescent="0.3">
      <c r="A3" s="5" t="s">
        <v>5</v>
      </c>
      <c r="B3" s="5" t="s">
        <v>6</v>
      </c>
      <c r="C3" s="6">
        <v>6102</v>
      </c>
      <c r="D3" s="6">
        <v>1867</v>
      </c>
      <c r="E3" s="6">
        <v>1062</v>
      </c>
      <c r="F3" s="7">
        <f t="shared" ref="F3:F61" si="0">C3+D3+E3</f>
        <v>9031</v>
      </c>
      <c r="G3" s="33">
        <f t="shared" ref="G3:G78" si="1">C3+D3+E3</f>
        <v>9031</v>
      </c>
    </row>
    <row r="4" spans="1:16" ht="15.75" thickBot="1" x14ac:dyDescent="0.3">
      <c r="A4" s="5" t="s">
        <v>9</v>
      </c>
      <c r="B4" s="5" t="s">
        <v>10</v>
      </c>
      <c r="C4" s="6">
        <v>0</v>
      </c>
      <c r="D4" s="6">
        <v>8098</v>
      </c>
      <c r="E4" s="6">
        <v>361181</v>
      </c>
      <c r="F4" s="7">
        <f t="shared" si="0"/>
        <v>369279</v>
      </c>
      <c r="G4" s="33">
        <f t="shared" si="1"/>
        <v>369279</v>
      </c>
      <c r="J4" s="68" t="s">
        <v>247</v>
      </c>
      <c r="K4" s="69"/>
      <c r="L4" s="69"/>
      <c r="M4" s="69"/>
      <c r="N4" s="69"/>
      <c r="O4" s="69"/>
      <c r="P4" s="70"/>
    </row>
    <row r="5" spans="1:16" ht="15.75" thickBot="1" x14ac:dyDescent="0.3">
      <c r="A5" s="5" t="s">
        <v>11</v>
      </c>
      <c r="B5" s="5" t="s">
        <v>12</v>
      </c>
      <c r="C5" s="6">
        <v>6352</v>
      </c>
      <c r="D5" s="6">
        <v>88164</v>
      </c>
      <c r="E5" s="6">
        <v>2164</v>
      </c>
      <c r="F5" s="7">
        <f t="shared" si="0"/>
        <v>96680</v>
      </c>
      <c r="G5" s="33">
        <f t="shared" si="1"/>
        <v>96680</v>
      </c>
      <c r="J5" s="57" t="s">
        <v>232</v>
      </c>
      <c r="K5" s="58" t="s">
        <v>233</v>
      </c>
      <c r="L5" s="58" t="s">
        <v>236</v>
      </c>
      <c r="M5" s="58" t="s">
        <v>234</v>
      </c>
      <c r="N5" s="58" t="s">
        <v>237</v>
      </c>
      <c r="O5" s="58" t="s">
        <v>235</v>
      </c>
      <c r="P5" s="59" t="s">
        <v>238</v>
      </c>
    </row>
    <row r="6" spans="1:16" x14ac:dyDescent="0.25">
      <c r="A6" s="5" t="s">
        <v>13</v>
      </c>
      <c r="B6" s="5" t="s">
        <v>14</v>
      </c>
      <c r="C6" s="6">
        <v>112716</v>
      </c>
      <c r="D6" s="6">
        <v>223174</v>
      </c>
      <c r="E6" s="6">
        <v>15601</v>
      </c>
      <c r="F6" s="7">
        <f t="shared" si="0"/>
        <v>351491</v>
      </c>
      <c r="G6" s="33">
        <f t="shared" si="1"/>
        <v>351491</v>
      </c>
      <c r="J6" s="54">
        <v>3648392</v>
      </c>
      <c r="K6" s="55">
        <v>161167</v>
      </c>
      <c r="L6" s="55">
        <v>2167492.79</v>
      </c>
      <c r="M6" s="55">
        <v>2001555</v>
      </c>
      <c r="N6" s="55">
        <v>1509862.56</v>
      </c>
      <c r="O6" s="55">
        <v>1385720.79</v>
      </c>
      <c r="P6" s="56">
        <v>293454.15000000002</v>
      </c>
    </row>
    <row r="7" spans="1:16" x14ac:dyDescent="0.25">
      <c r="A7" s="5" t="s">
        <v>15</v>
      </c>
      <c r="B7" s="9" t="s">
        <v>16</v>
      </c>
      <c r="C7" s="6">
        <v>0</v>
      </c>
      <c r="D7" s="6">
        <v>114457</v>
      </c>
      <c r="E7" s="6">
        <v>373004</v>
      </c>
      <c r="F7" s="7">
        <f t="shared" si="0"/>
        <v>487461</v>
      </c>
      <c r="G7" s="33">
        <f t="shared" si="1"/>
        <v>487461</v>
      </c>
      <c r="J7" s="41"/>
      <c r="K7" s="42"/>
      <c r="L7" s="42"/>
      <c r="M7" s="42"/>
      <c r="N7" s="42"/>
      <c r="O7" s="42"/>
      <c r="P7" s="61"/>
    </row>
    <row r="8" spans="1:16" x14ac:dyDescent="0.25">
      <c r="A8" s="5" t="s">
        <v>17</v>
      </c>
      <c r="B8" s="9" t="s">
        <v>18</v>
      </c>
      <c r="C8" s="6">
        <v>0</v>
      </c>
      <c r="D8" s="6">
        <v>0</v>
      </c>
      <c r="E8" s="6">
        <v>1228389</v>
      </c>
      <c r="F8" s="7">
        <f t="shared" si="0"/>
        <v>1228389</v>
      </c>
      <c r="G8" s="33">
        <f t="shared" si="1"/>
        <v>1228389</v>
      </c>
      <c r="J8" s="41"/>
      <c r="K8" s="42"/>
      <c r="L8" s="42"/>
      <c r="M8" s="42"/>
      <c r="N8" s="42"/>
      <c r="O8" s="42"/>
      <c r="P8" s="61"/>
    </row>
    <row r="9" spans="1:16" x14ac:dyDescent="0.25">
      <c r="A9" s="5" t="s">
        <v>211</v>
      </c>
      <c r="B9" s="9" t="s">
        <v>212</v>
      </c>
      <c r="C9" s="6">
        <v>0</v>
      </c>
      <c r="D9" s="6">
        <v>0</v>
      </c>
      <c r="E9" s="6">
        <v>200314</v>
      </c>
      <c r="F9" s="7">
        <f t="shared" si="0"/>
        <v>200314</v>
      </c>
      <c r="G9" s="33">
        <f t="shared" si="1"/>
        <v>200314</v>
      </c>
      <c r="J9" s="41"/>
      <c r="K9" s="42"/>
      <c r="L9" s="42"/>
      <c r="M9" s="42"/>
      <c r="N9" s="42"/>
      <c r="O9" s="42"/>
      <c r="P9" s="61"/>
    </row>
    <row r="10" spans="1:16" x14ac:dyDescent="0.25">
      <c r="A10" s="5" t="s">
        <v>19</v>
      </c>
      <c r="B10" s="5" t="s">
        <v>20</v>
      </c>
      <c r="C10" s="6">
        <v>192092</v>
      </c>
      <c r="D10" s="6">
        <v>0</v>
      </c>
      <c r="E10" s="6">
        <v>176576</v>
      </c>
      <c r="F10" s="7">
        <f t="shared" si="0"/>
        <v>368668</v>
      </c>
      <c r="G10" s="33">
        <f t="shared" si="1"/>
        <v>368668</v>
      </c>
      <c r="J10" s="41"/>
      <c r="K10" s="42"/>
      <c r="L10" s="42"/>
      <c r="M10" s="67" t="s">
        <v>246</v>
      </c>
      <c r="N10" s="67"/>
      <c r="O10" s="60">
        <f>J6+K6+L6+M6+N6+O6+P6</f>
        <v>11167644.290000001</v>
      </c>
      <c r="P10" s="61"/>
    </row>
    <row r="11" spans="1:16" ht="15.75" thickBot="1" x14ac:dyDescent="0.3">
      <c r="A11" s="5" t="s">
        <v>178</v>
      </c>
      <c r="B11" s="5" t="s">
        <v>179</v>
      </c>
      <c r="C11" s="31">
        <v>0</v>
      </c>
      <c r="D11" s="31">
        <v>536849</v>
      </c>
      <c r="E11" s="31">
        <v>230</v>
      </c>
      <c r="F11" s="32">
        <f t="shared" si="0"/>
        <v>537079</v>
      </c>
      <c r="G11" s="51">
        <f t="shared" si="1"/>
        <v>537079</v>
      </c>
      <c r="J11" s="43"/>
      <c r="K11" s="44"/>
      <c r="L11" s="44"/>
      <c r="M11" s="44"/>
      <c r="N11" s="44"/>
      <c r="O11" s="44"/>
      <c r="P11" s="62"/>
    </row>
    <row r="12" spans="1:16" x14ac:dyDescent="0.25">
      <c r="A12" s="5"/>
      <c r="B12" s="52" t="s">
        <v>245</v>
      </c>
      <c r="C12" s="45">
        <f>SUM(C3:C11)</f>
        <v>317262</v>
      </c>
      <c r="D12" s="45">
        <f>SUM(D3:D11)</f>
        <v>972609</v>
      </c>
      <c r="E12" s="45">
        <f>SUM(E3:E11)</f>
        <v>2358521</v>
      </c>
      <c r="F12" s="46">
        <f>SUM(F3:F11)</f>
        <v>3648392</v>
      </c>
      <c r="G12" s="46">
        <f>C12+D12+E12</f>
        <v>3648392</v>
      </c>
      <c r="J12" s="37"/>
      <c r="K12" s="37"/>
      <c r="L12" s="37"/>
      <c r="M12" s="37"/>
      <c r="N12" s="37"/>
      <c r="O12" s="37"/>
      <c r="P12" s="37"/>
    </row>
    <row r="13" spans="1:16" x14ac:dyDescent="0.25">
      <c r="A13" s="5"/>
      <c r="B13" s="5"/>
      <c r="C13" s="6"/>
      <c r="D13" s="6"/>
      <c r="E13" s="6"/>
      <c r="F13" s="7"/>
      <c r="G13" s="33"/>
      <c r="J13" s="37"/>
      <c r="K13" s="37"/>
      <c r="L13" s="37"/>
      <c r="M13" s="37"/>
      <c r="N13" s="37"/>
      <c r="O13" s="37"/>
      <c r="P13" s="37"/>
    </row>
    <row r="14" spans="1:16" x14ac:dyDescent="0.25">
      <c r="A14" s="5" t="s">
        <v>23</v>
      </c>
      <c r="B14" s="5" t="s">
        <v>24</v>
      </c>
      <c r="C14" s="6">
        <v>0</v>
      </c>
      <c r="D14" s="6">
        <v>200</v>
      </c>
      <c r="E14" s="6">
        <v>0</v>
      </c>
      <c r="F14" s="7">
        <f t="shared" si="0"/>
        <v>200</v>
      </c>
      <c r="G14" s="33">
        <f t="shared" si="1"/>
        <v>200</v>
      </c>
      <c r="J14" s="37"/>
      <c r="K14" s="37"/>
      <c r="L14" s="37"/>
      <c r="M14" s="37"/>
      <c r="N14" s="37"/>
      <c r="O14" s="37"/>
      <c r="P14" s="37"/>
    </row>
    <row r="15" spans="1:16" x14ac:dyDescent="0.25">
      <c r="A15" s="5" t="s">
        <v>43</v>
      </c>
      <c r="B15" s="5" t="s">
        <v>44</v>
      </c>
      <c r="C15" s="6">
        <v>34011</v>
      </c>
      <c r="D15" s="6">
        <v>13024</v>
      </c>
      <c r="E15" s="6">
        <v>36826</v>
      </c>
      <c r="F15" s="7">
        <f t="shared" si="0"/>
        <v>83861</v>
      </c>
      <c r="G15" s="33">
        <f t="shared" si="1"/>
        <v>83861</v>
      </c>
      <c r="J15" s="37"/>
      <c r="K15" s="37"/>
      <c r="L15" s="37"/>
      <c r="M15" s="37"/>
      <c r="N15" s="37"/>
      <c r="O15" s="37"/>
      <c r="P15" s="37"/>
    </row>
    <row r="16" spans="1:16" x14ac:dyDescent="0.25">
      <c r="A16" s="5" t="s">
        <v>51</v>
      </c>
      <c r="B16" s="5" t="s">
        <v>52</v>
      </c>
      <c r="C16" s="6">
        <v>391</v>
      </c>
      <c r="D16" s="6">
        <v>0</v>
      </c>
      <c r="E16" s="6">
        <v>341</v>
      </c>
      <c r="F16" s="7">
        <f t="shared" si="0"/>
        <v>732</v>
      </c>
      <c r="G16" s="33">
        <f t="shared" si="1"/>
        <v>732</v>
      </c>
      <c r="J16" s="37"/>
      <c r="K16" s="37"/>
      <c r="L16" s="37"/>
      <c r="M16" s="37"/>
      <c r="N16" s="37"/>
      <c r="O16" s="37"/>
      <c r="P16" s="37"/>
    </row>
    <row r="17" spans="1:16" x14ac:dyDescent="0.25">
      <c r="A17" s="5" t="s">
        <v>180</v>
      </c>
      <c r="B17" s="5" t="s">
        <v>181</v>
      </c>
      <c r="C17" s="6">
        <v>0</v>
      </c>
      <c r="D17" s="6">
        <v>3132</v>
      </c>
      <c r="E17" s="6">
        <v>0</v>
      </c>
      <c r="F17" s="7">
        <f t="shared" si="0"/>
        <v>3132</v>
      </c>
      <c r="G17" s="33">
        <f t="shared" si="1"/>
        <v>3132</v>
      </c>
      <c r="J17" s="37"/>
      <c r="K17" s="37"/>
      <c r="L17" s="37"/>
      <c r="M17" s="37"/>
      <c r="N17" s="37"/>
      <c r="O17" s="37"/>
      <c r="P17" s="37"/>
    </row>
    <row r="18" spans="1:16" x14ac:dyDescent="0.25">
      <c r="A18" s="5" t="s">
        <v>53</v>
      </c>
      <c r="B18" s="5" t="s">
        <v>54</v>
      </c>
      <c r="C18" s="6">
        <v>0</v>
      </c>
      <c r="D18" s="6">
        <v>0</v>
      </c>
      <c r="E18" s="6">
        <v>1997</v>
      </c>
      <c r="F18" s="7">
        <f t="shared" si="0"/>
        <v>1997</v>
      </c>
      <c r="G18" s="33">
        <f t="shared" si="1"/>
        <v>1997</v>
      </c>
      <c r="J18" s="37"/>
      <c r="K18" s="37"/>
      <c r="L18" s="37"/>
      <c r="M18" s="37"/>
      <c r="N18" s="37"/>
      <c r="O18" s="37"/>
      <c r="P18" s="37"/>
    </row>
    <row r="19" spans="1:16" x14ac:dyDescent="0.25">
      <c r="A19" s="5" t="s">
        <v>55</v>
      </c>
      <c r="B19" s="5" t="s">
        <v>56</v>
      </c>
      <c r="C19" s="6">
        <v>97</v>
      </c>
      <c r="D19" s="6">
        <v>291</v>
      </c>
      <c r="E19" s="6">
        <v>0</v>
      </c>
      <c r="F19" s="7">
        <f t="shared" si="0"/>
        <v>388</v>
      </c>
      <c r="G19" s="33">
        <f t="shared" si="1"/>
        <v>388</v>
      </c>
      <c r="J19" s="37"/>
      <c r="K19" s="37"/>
      <c r="L19" s="37"/>
      <c r="M19" s="37"/>
      <c r="N19" s="37"/>
      <c r="O19" s="37"/>
      <c r="P19" s="37"/>
    </row>
    <row r="20" spans="1:16" x14ac:dyDescent="0.25">
      <c r="A20" s="5" t="s">
        <v>57</v>
      </c>
      <c r="B20" s="5" t="s">
        <v>58</v>
      </c>
      <c r="C20" s="6">
        <v>1334</v>
      </c>
      <c r="D20" s="6">
        <v>822</v>
      </c>
      <c r="E20" s="6">
        <v>0</v>
      </c>
      <c r="F20" s="7">
        <f t="shared" si="0"/>
        <v>2156</v>
      </c>
      <c r="G20" s="33">
        <f t="shared" si="1"/>
        <v>2156</v>
      </c>
      <c r="J20" s="37"/>
      <c r="K20" s="37"/>
      <c r="L20" s="37"/>
      <c r="M20" s="37"/>
      <c r="N20" s="37"/>
      <c r="O20" s="37"/>
      <c r="P20" s="37"/>
    </row>
    <row r="21" spans="1:16" x14ac:dyDescent="0.25">
      <c r="A21" s="5" t="s">
        <v>59</v>
      </c>
      <c r="B21" s="5" t="s">
        <v>60</v>
      </c>
      <c r="C21" s="6">
        <v>1438</v>
      </c>
      <c r="D21" s="6">
        <v>0</v>
      </c>
      <c r="E21" s="6">
        <v>543</v>
      </c>
      <c r="F21" s="7">
        <f t="shared" si="0"/>
        <v>1981</v>
      </c>
      <c r="G21" s="33">
        <f t="shared" si="1"/>
        <v>1981</v>
      </c>
    </row>
    <row r="22" spans="1:16" x14ac:dyDescent="0.25">
      <c r="A22" s="5" t="s">
        <v>61</v>
      </c>
      <c r="B22" s="5" t="s">
        <v>62</v>
      </c>
      <c r="C22" s="6">
        <v>2250</v>
      </c>
      <c r="D22" s="6">
        <v>1394</v>
      </c>
      <c r="E22" s="6">
        <v>1350</v>
      </c>
      <c r="F22" s="7">
        <f t="shared" si="0"/>
        <v>4994</v>
      </c>
      <c r="G22" s="33">
        <f t="shared" si="1"/>
        <v>4994</v>
      </c>
    </row>
    <row r="23" spans="1:16" x14ac:dyDescent="0.25">
      <c r="A23" s="5" t="s">
        <v>63</v>
      </c>
      <c r="B23" s="5" t="s">
        <v>64</v>
      </c>
      <c r="C23" s="6">
        <v>302</v>
      </c>
      <c r="D23" s="6">
        <v>428</v>
      </c>
      <c r="E23" s="6">
        <v>302</v>
      </c>
      <c r="F23" s="7">
        <f t="shared" si="0"/>
        <v>1032</v>
      </c>
      <c r="G23" s="33">
        <f t="shared" si="1"/>
        <v>1032</v>
      </c>
    </row>
    <row r="24" spans="1:16" x14ac:dyDescent="0.25">
      <c r="A24" s="5" t="s">
        <v>164</v>
      </c>
      <c r="B24" s="5" t="s">
        <v>165</v>
      </c>
      <c r="C24" s="6">
        <v>527</v>
      </c>
      <c r="D24" s="6">
        <v>0</v>
      </c>
      <c r="E24" s="6">
        <v>0</v>
      </c>
      <c r="F24" s="7">
        <f t="shared" si="0"/>
        <v>527</v>
      </c>
      <c r="G24" s="33">
        <f t="shared" si="1"/>
        <v>527</v>
      </c>
    </row>
    <row r="25" spans="1:16" x14ac:dyDescent="0.25">
      <c r="A25" s="5" t="s">
        <v>182</v>
      </c>
      <c r="B25" s="5" t="s">
        <v>183</v>
      </c>
      <c r="C25" s="6">
        <v>0</v>
      </c>
      <c r="D25" s="6">
        <v>889</v>
      </c>
      <c r="E25" s="6">
        <v>0</v>
      </c>
      <c r="F25" s="7">
        <f t="shared" si="0"/>
        <v>889</v>
      </c>
      <c r="G25" s="33">
        <f t="shared" si="1"/>
        <v>889</v>
      </c>
    </row>
    <row r="26" spans="1:16" x14ac:dyDescent="0.25">
      <c r="A26" s="5" t="s">
        <v>69</v>
      </c>
      <c r="B26" s="5" t="s">
        <v>70</v>
      </c>
      <c r="C26" s="6">
        <v>4558</v>
      </c>
      <c r="D26" s="6">
        <v>4144</v>
      </c>
      <c r="E26" s="6">
        <v>4144</v>
      </c>
      <c r="F26" s="7">
        <f t="shared" si="0"/>
        <v>12846</v>
      </c>
      <c r="G26" s="33">
        <f t="shared" si="1"/>
        <v>12846</v>
      </c>
    </row>
    <row r="27" spans="1:16" x14ac:dyDescent="0.25">
      <c r="A27" s="5" t="s">
        <v>71</v>
      </c>
      <c r="B27" s="5" t="s">
        <v>72</v>
      </c>
      <c r="C27" s="6">
        <v>0</v>
      </c>
      <c r="D27" s="6">
        <v>0</v>
      </c>
      <c r="E27" s="6">
        <v>270</v>
      </c>
      <c r="F27" s="7">
        <f t="shared" si="0"/>
        <v>270</v>
      </c>
      <c r="G27" s="33">
        <f t="shared" si="1"/>
        <v>270</v>
      </c>
    </row>
    <row r="28" spans="1:16" x14ac:dyDescent="0.25">
      <c r="A28" s="5" t="s">
        <v>73</v>
      </c>
      <c r="B28" s="5" t="s">
        <v>74</v>
      </c>
      <c r="C28" s="6">
        <v>1960</v>
      </c>
      <c r="D28" s="6">
        <v>1086</v>
      </c>
      <c r="E28" s="6">
        <v>1438</v>
      </c>
      <c r="F28" s="7">
        <f t="shared" si="0"/>
        <v>4484</v>
      </c>
      <c r="G28" s="33">
        <f t="shared" si="1"/>
        <v>4484</v>
      </c>
    </row>
    <row r="29" spans="1:16" x14ac:dyDescent="0.25">
      <c r="A29" s="5" t="s">
        <v>77</v>
      </c>
      <c r="B29" s="5" t="s">
        <v>78</v>
      </c>
      <c r="C29" s="6">
        <v>3901</v>
      </c>
      <c r="D29" s="6">
        <v>8956</v>
      </c>
      <c r="E29" s="6">
        <v>16225</v>
      </c>
      <c r="F29" s="7">
        <f t="shared" si="0"/>
        <v>29082</v>
      </c>
      <c r="G29" s="33">
        <f t="shared" si="1"/>
        <v>29082</v>
      </c>
    </row>
    <row r="30" spans="1:16" x14ac:dyDescent="0.25">
      <c r="A30" s="5" t="s">
        <v>184</v>
      </c>
      <c r="B30" s="5" t="s">
        <v>185</v>
      </c>
      <c r="C30" s="6">
        <v>0</v>
      </c>
      <c r="D30" s="6">
        <v>169</v>
      </c>
      <c r="E30" s="6">
        <v>0</v>
      </c>
      <c r="F30" s="7">
        <f t="shared" si="0"/>
        <v>169</v>
      </c>
      <c r="G30" s="33">
        <f t="shared" si="1"/>
        <v>169</v>
      </c>
    </row>
    <row r="31" spans="1:16" x14ac:dyDescent="0.25">
      <c r="A31" s="5" t="s">
        <v>81</v>
      </c>
      <c r="B31" s="5" t="s">
        <v>82</v>
      </c>
      <c r="C31" s="6">
        <v>4773.3</v>
      </c>
      <c r="D31" s="6">
        <v>2450.1999999999998</v>
      </c>
      <c r="E31" s="6">
        <v>2246.5</v>
      </c>
      <c r="F31" s="7">
        <f t="shared" si="0"/>
        <v>9470</v>
      </c>
      <c r="G31" s="33">
        <f t="shared" si="1"/>
        <v>9470</v>
      </c>
    </row>
    <row r="32" spans="1:16" ht="15.75" thickBot="1" x14ac:dyDescent="0.3">
      <c r="A32" s="5" t="s">
        <v>83</v>
      </c>
      <c r="B32" s="5" t="s">
        <v>84</v>
      </c>
      <c r="C32" s="31">
        <v>881</v>
      </c>
      <c r="D32" s="31">
        <v>700</v>
      </c>
      <c r="E32" s="31">
        <v>1376</v>
      </c>
      <c r="F32" s="32">
        <f t="shared" si="0"/>
        <v>2957</v>
      </c>
      <c r="G32" s="51">
        <f t="shared" si="1"/>
        <v>2957</v>
      </c>
    </row>
    <row r="33" spans="1:7" x14ac:dyDescent="0.25">
      <c r="A33" s="5"/>
      <c r="B33" s="52" t="s">
        <v>244</v>
      </c>
      <c r="C33" s="45">
        <f>SUM(C14:C32)</f>
        <v>56423.3</v>
      </c>
      <c r="D33" s="45">
        <f>SUM(D14:D32)</f>
        <v>37685.199999999997</v>
      </c>
      <c r="E33" s="45">
        <f>SUM(E14:E32)</f>
        <v>67058.5</v>
      </c>
      <c r="F33" s="46">
        <f>SUM(F14:F32)</f>
        <v>161167</v>
      </c>
      <c r="G33" s="46">
        <f>C33+D33+E33</f>
        <v>161167</v>
      </c>
    </row>
    <row r="34" spans="1:7" x14ac:dyDescent="0.25">
      <c r="A34" s="5"/>
      <c r="B34" s="5"/>
      <c r="C34" s="6"/>
      <c r="D34" s="6"/>
      <c r="E34" s="6"/>
      <c r="F34" s="7"/>
      <c r="G34" s="33"/>
    </row>
    <row r="35" spans="1:7" x14ac:dyDescent="0.25">
      <c r="A35" s="5" t="s">
        <v>85</v>
      </c>
      <c r="B35" s="5" t="s">
        <v>86</v>
      </c>
      <c r="C35" s="6">
        <v>158000</v>
      </c>
      <c r="D35" s="6">
        <v>0</v>
      </c>
      <c r="E35" s="6">
        <v>150000</v>
      </c>
      <c r="F35" s="7">
        <f t="shared" si="0"/>
        <v>308000</v>
      </c>
      <c r="G35" s="33">
        <f t="shared" si="1"/>
        <v>308000</v>
      </c>
    </row>
    <row r="36" spans="1:7" x14ac:dyDescent="0.25">
      <c r="A36" s="5" t="s">
        <v>166</v>
      </c>
      <c r="B36" s="5" t="s">
        <v>167</v>
      </c>
      <c r="C36" s="6">
        <v>572500</v>
      </c>
      <c r="D36" s="6">
        <v>0</v>
      </c>
      <c r="E36" s="6">
        <v>0</v>
      </c>
      <c r="F36" s="7">
        <f t="shared" si="0"/>
        <v>572500</v>
      </c>
      <c r="G36" s="33">
        <f t="shared" si="1"/>
        <v>572500</v>
      </c>
    </row>
    <row r="37" spans="1:7" x14ac:dyDescent="0.25">
      <c r="A37" s="5" t="s">
        <v>87</v>
      </c>
      <c r="B37" s="5" t="s">
        <v>88</v>
      </c>
      <c r="C37" s="6">
        <v>134000</v>
      </c>
      <c r="D37" s="6">
        <v>842902.79</v>
      </c>
      <c r="E37" s="6">
        <v>0</v>
      </c>
      <c r="F37" s="7">
        <f t="shared" si="0"/>
        <v>976902.79</v>
      </c>
      <c r="G37" s="33">
        <f t="shared" si="1"/>
        <v>976902.79</v>
      </c>
    </row>
    <row r="38" spans="1:7" ht="15.75" thickBot="1" x14ac:dyDescent="0.3">
      <c r="A38" s="5" t="s">
        <v>89</v>
      </c>
      <c r="B38" s="5" t="s">
        <v>90</v>
      </c>
      <c r="C38" s="31">
        <v>310090</v>
      </c>
      <c r="D38" s="31">
        <v>0</v>
      </c>
      <c r="E38" s="31">
        <v>0</v>
      </c>
      <c r="F38" s="32">
        <f t="shared" ref="F38" si="2">C38+D38+E38</f>
        <v>310090</v>
      </c>
      <c r="G38" s="51">
        <f t="shared" ref="G38" si="3">C38+D38+E38</f>
        <v>310090</v>
      </c>
    </row>
    <row r="39" spans="1:7" x14ac:dyDescent="0.25">
      <c r="A39" s="5"/>
      <c r="B39" s="52" t="s">
        <v>243</v>
      </c>
      <c r="C39" s="45">
        <f>SUM(C35:C38)</f>
        <v>1174590</v>
      </c>
      <c r="D39" s="45">
        <f>SUM(D35:D38)</f>
        <v>842902.79</v>
      </c>
      <c r="E39" s="45">
        <f>SUM(E35:E38)</f>
        <v>150000</v>
      </c>
      <c r="F39" s="46">
        <f>SUM(F35:F38)</f>
        <v>2167492.79</v>
      </c>
      <c r="G39" s="46">
        <f>SUM(C39+D39+E39)</f>
        <v>2167492.79</v>
      </c>
    </row>
    <row r="40" spans="1:7" x14ac:dyDescent="0.25">
      <c r="A40" s="5"/>
      <c r="B40" s="5"/>
      <c r="C40" s="6"/>
      <c r="D40" s="6"/>
      <c r="E40" s="6"/>
      <c r="F40" s="7"/>
      <c r="G40" s="33"/>
    </row>
    <row r="41" spans="1:7" x14ac:dyDescent="0.25">
      <c r="A41" s="5" t="s">
        <v>91</v>
      </c>
      <c r="B41" s="5" t="s">
        <v>92</v>
      </c>
      <c r="C41" s="6">
        <v>80000</v>
      </c>
      <c r="D41" s="6">
        <v>0</v>
      </c>
      <c r="E41" s="6">
        <v>0</v>
      </c>
      <c r="F41" s="7">
        <f t="shared" si="0"/>
        <v>80000</v>
      </c>
      <c r="G41" s="33">
        <f t="shared" si="1"/>
        <v>80000</v>
      </c>
    </row>
    <row r="42" spans="1:7" x14ac:dyDescent="0.25">
      <c r="A42" s="5" t="s">
        <v>97</v>
      </c>
      <c r="B42" s="5" t="s">
        <v>98</v>
      </c>
      <c r="C42" s="6">
        <v>4500</v>
      </c>
      <c r="D42" s="6">
        <v>0</v>
      </c>
      <c r="E42" s="6">
        <v>0</v>
      </c>
      <c r="F42" s="7">
        <f t="shared" si="0"/>
        <v>4500</v>
      </c>
      <c r="G42" s="33">
        <f t="shared" si="1"/>
        <v>4500</v>
      </c>
    </row>
    <row r="43" spans="1:7" x14ac:dyDescent="0.25">
      <c r="A43" s="5" t="s">
        <v>99</v>
      </c>
      <c r="B43" s="5" t="s">
        <v>100</v>
      </c>
      <c r="C43" s="6">
        <v>0</v>
      </c>
      <c r="D43" s="6">
        <v>800</v>
      </c>
      <c r="E43" s="6">
        <v>0</v>
      </c>
      <c r="F43" s="7">
        <f t="shared" si="0"/>
        <v>800</v>
      </c>
      <c r="G43" s="33">
        <f t="shared" si="1"/>
        <v>800</v>
      </c>
    </row>
    <row r="44" spans="1:7" x14ac:dyDescent="0.25">
      <c r="A44" s="5" t="s">
        <v>101</v>
      </c>
      <c r="B44" s="5" t="s">
        <v>102</v>
      </c>
      <c r="C44" s="6">
        <v>400</v>
      </c>
      <c r="D44" s="6">
        <v>0</v>
      </c>
      <c r="E44" s="6">
        <v>0</v>
      </c>
      <c r="F44" s="7">
        <f t="shared" si="0"/>
        <v>400</v>
      </c>
      <c r="G44" s="33">
        <f t="shared" si="1"/>
        <v>400</v>
      </c>
    </row>
    <row r="45" spans="1:7" x14ac:dyDescent="0.25">
      <c r="A45" s="5" t="s">
        <v>168</v>
      </c>
      <c r="B45" s="5" t="s">
        <v>169</v>
      </c>
      <c r="C45" s="6">
        <v>26500</v>
      </c>
      <c r="D45" s="6">
        <v>0</v>
      </c>
      <c r="E45" s="6">
        <v>0</v>
      </c>
      <c r="F45" s="7">
        <f t="shared" si="0"/>
        <v>26500</v>
      </c>
      <c r="G45" s="33">
        <f t="shared" si="1"/>
        <v>26500</v>
      </c>
    </row>
    <row r="46" spans="1:7" x14ac:dyDescent="0.25">
      <c r="A46" s="5" t="s">
        <v>170</v>
      </c>
      <c r="B46" s="5" t="s">
        <v>171</v>
      </c>
      <c r="C46" s="6">
        <v>13500</v>
      </c>
      <c r="D46" s="6">
        <v>2250</v>
      </c>
      <c r="E46" s="6">
        <v>0</v>
      </c>
      <c r="F46" s="7">
        <f t="shared" si="0"/>
        <v>15750</v>
      </c>
      <c r="G46" s="33">
        <f t="shared" si="1"/>
        <v>15750</v>
      </c>
    </row>
    <row r="47" spans="1:7" x14ac:dyDescent="0.25">
      <c r="A47" s="5" t="s">
        <v>105</v>
      </c>
      <c r="B47" s="5" t="s">
        <v>106</v>
      </c>
      <c r="C47" s="6">
        <v>52000</v>
      </c>
      <c r="D47" s="6">
        <v>850</v>
      </c>
      <c r="E47" s="6">
        <v>18700</v>
      </c>
      <c r="F47" s="7">
        <f t="shared" si="0"/>
        <v>71550</v>
      </c>
      <c r="G47" s="33">
        <f t="shared" si="1"/>
        <v>71550</v>
      </c>
    </row>
    <row r="48" spans="1:7" x14ac:dyDescent="0.25">
      <c r="A48" s="5" t="s">
        <v>186</v>
      </c>
      <c r="B48" s="5" t="s">
        <v>187</v>
      </c>
      <c r="C48" s="6">
        <v>0</v>
      </c>
      <c r="D48" s="6">
        <v>30000</v>
      </c>
      <c r="E48" s="6">
        <v>0</v>
      </c>
      <c r="F48" s="7">
        <f t="shared" si="0"/>
        <v>30000</v>
      </c>
      <c r="G48" s="33">
        <f t="shared" si="1"/>
        <v>30000</v>
      </c>
    </row>
    <row r="49" spans="1:7" x14ac:dyDescent="0.25">
      <c r="A49" s="5" t="s">
        <v>188</v>
      </c>
      <c r="B49" s="5" t="s">
        <v>189</v>
      </c>
      <c r="C49" s="6">
        <v>0</v>
      </c>
      <c r="D49" s="6">
        <v>20000</v>
      </c>
      <c r="E49" s="6">
        <v>0</v>
      </c>
      <c r="F49" s="7">
        <f t="shared" si="0"/>
        <v>20000</v>
      </c>
      <c r="G49" s="33">
        <f t="shared" si="1"/>
        <v>20000</v>
      </c>
    </row>
    <row r="50" spans="1:7" x14ac:dyDescent="0.25">
      <c r="A50" s="5" t="s">
        <v>190</v>
      </c>
      <c r="B50" s="5" t="s">
        <v>199</v>
      </c>
      <c r="C50" s="6">
        <v>0</v>
      </c>
      <c r="D50" s="6">
        <v>15000</v>
      </c>
      <c r="E50" s="6">
        <v>0</v>
      </c>
      <c r="F50" s="7">
        <f t="shared" si="0"/>
        <v>15000</v>
      </c>
      <c r="G50" s="33">
        <f t="shared" si="1"/>
        <v>15000</v>
      </c>
    </row>
    <row r="51" spans="1:7" x14ac:dyDescent="0.25">
      <c r="A51" s="5" t="s">
        <v>191</v>
      </c>
      <c r="B51" s="5" t="s">
        <v>200</v>
      </c>
      <c r="C51" s="6">
        <v>0</v>
      </c>
      <c r="D51" s="6">
        <v>7000</v>
      </c>
      <c r="E51" s="6">
        <v>0</v>
      </c>
      <c r="F51" s="7">
        <f t="shared" si="0"/>
        <v>7000</v>
      </c>
      <c r="G51" s="33">
        <f t="shared" si="1"/>
        <v>7000</v>
      </c>
    </row>
    <row r="52" spans="1:7" x14ac:dyDescent="0.25">
      <c r="A52" s="5" t="s">
        <v>192</v>
      </c>
      <c r="B52" s="5" t="s">
        <v>201</v>
      </c>
      <c r="C52" s="6">
        <v>0</v>
      </c>
      <c r="D52" s="6">
        <v>8000</v>
      </c>
      <c r="E52" s="6">
        <v>400</v>
      </c>
      <c r="F52" s="7">
        <f t="shared" si="0"/>
        <v>8400</v>
      </c>
      <c r="G52" s="33">
        <f t="shared" si="1"/>
        <v>8400</v>
      </c>
    </row>
    <row r="53" spans="1:7" x14ac:dyDescent="0.25">
      <c r="A53" s="5" t="s">
        <v>193</v>
      </c>
      <c r="B53" s="5" t="s">
        <v>202</v>
      </c>
      <c r="C53" s="6">
        <v>0</v>
      </c>
      <c r="D53" s="6">
        <v>1500</v>
      </c>
      <c r="E53" s="6">
        <v>0</v>
      </c>
      <c r="F53" s="7">
        <f t="shared" si="0"/>
        <v>1500</v>
      </c>
      <c r="G53" s="33">
        <f t="shared" si="1"/>
        <v>1500</v>
      </c>
    </row>
    <row r="54" spans="1:7" x14ac:dyDescent="0.25">
      <c r="A54" s="5" t="s">
        <v>194</v>
      </c>
      <c r="B54" s="5" t="s">
        <v>203</v>
      </c>
      <c r="C54" s="6">
        <v>0</v>
      </c>
      <c r="D54" s="6">
        <v>480000</v>
      </c>
      <c r="E54" s="6">
        <v>12000</v>
      </c>
      <c r="F54" s="7">
        <f t="shared" si="0"/>
        <v>492000</v>
      </c>
      <c r="G54" s="33">
        <f t="shared" si="1"/>
        <v>492000</v>
      </c>
    </row>
    <row r="55" spans="1:7" x14ac:dyDescent="0.25">
      <c r="A55" s="5" t="s">
        <v>195</v>
      </c>
      <c r="B55" s="5" t="s">
        <v>204</v>
      </c>
      <c r="C55" s="6">
        <v>0</v>
      </c>
      <c r="D55" s="6">
        <v>22000</v>
      </c>
      <c r="E55" s="6">
        <v>0</v>
      </c>
      <c r="F55" s="7">
        <f t="shared" si="0"/>
        <v>22000</v>
      </c>
      <c r="G55" s="33">
        <f t="shared" si="1"/>
        <v>22000</v>
      </c>
    </row>
    <row r="56" spans="1:7" x14ac:dyDescent="0.25">
      <c r="A56" s="5" t="s">
        <v>196</v>
      </c>
      <c r="B56" s="5" t="s">
        <v>205</v>
      </c>
      <c r="C56" s="6">
        <v>0</v>
      </c>
      <c r="D56" s="6">
        <v>6450</v>
      </c>
      <c r="E56" s="6">
        <v>0</v>
      </c>
      <c r="F56" s="7">
        <f t="shared" si="0"/>
        <v>6450</v>
      </c>
      <c r="G56" s="33">
        <f t="shared" si="1"/>
        <v>6450</v>
      </c>
    </row>
    <row r="57" spans="1:7" x14ac:dyDescent="0.25">
      <c r="A57" s="5" t="s">
        <v>197</v>
      </c>
      <c r="B57" s="5" t="s">
        <v>206</v>
      </c>
      <c r="C57" s="6">
        <v>0</v>
      </c>
      <c r="D57" s="6">
        <v>1650</v>
      </c>
      <c r="E57" s="6">
        <v>150</v>
      </c>
      <c r="F57" s="7">
        <f t="shared" si="0"/>
        <v>1800</v>
      </c>
      <c r="G57" s="33">
        <f t="shared" si="1"/>
        <v>1800</v>
      </c>
    </row>
    <row r="58" spans="1:7" x14ac:dyDescent="0.25">
      <c r="A58" s="5" t="s">
        <v>198</v>
      </c>
      <c r="B58" s="5" t="s">
        <v>207</v>
      </c>
      <c r="C58" s="6">
        <v>0</v>
      </c>
      <c r="D58" s="6">
        <v>59500</v>
      </c>
      <c r="E58" s="6">
        <v>10500</v>
      </c>
      <c r="F58" s="7">
        <f t="shared" si="0"/>
        <v>70000</v>
      </c>
      <c r="G58" s="33">
        <f t="shared" si="1"/>
        <v>70000</v>
      </c>
    </row>
    <row r="59" spans="1:7" x14ac:dyDescent="0.25">
      <c r="A59" s="5" t="s">
        <v>213</v>
      </c>
      <c r="B59" s="5" t="s">
        <v>216</v>
      </c>
      <c r="C59" s="6">
        <v>0</v>
      </c>
      <c r="D59" s="6">
        <v>0</v>
      </c>
      <c r="E59" s="6">
        <v>30000</v>
      </c>
      <c r="F59" s="7">
        <f t="shared" si="0"/>
        <v>30000</v>
      </c>
      <c r="G59" s="33">
        <f t="shared" si="1"/>
        <v>30000</v>
      </c>
    </row>
    <row r="60" spans="1:7" x14ac:dyDescent="0.25">
      <c r="A60" s="5" t="s">
        <v>214</v>
      </c>
      <c r="B60" s="5" t="s">
        <v>217</v>
      </c>
      <c r="C60" s="6">
        <v>0</v>
      </c>
      <c r="D60" s="6">
        <v>0</v>
      </c>
      <c r="E60" s="6">
        <v>24850</v>
      </c>
      <c r="F60" s="7">
        <f t="shared" si="0"/>
        <v>24850</v>
      </c>
      <c r="G60" s="33">
        <f t="shared" si="1"/>
        <v>24850</v>
      </c>
    </row>
    <row r="61" spans="1:7" x14ac:dyDescent="0.25">
      <c r="A61" s="5" t="s">
        <v>215</v>
      </c>
      <c r="B61" s="5" t="s">
        <v>218</v>
      </c>
      <c r="C61" s="6">
        <v>0</v>
      </c>
      <c r="D61" s="6">
        <v>0</v>
      </c>
      <c r="E61" s="6">
        <v>9200</v>
      </c>
      <c r="F61" s="7">
        <f t="shared" si="0"/>
        <v>9200</v>
      </c>
      <c r="G61" s="33">
        <f t="shared" si="1"/>
        <v>9200</v>
      </c>
    </row>
    <row r="62" spans="1:7" x14ac:dyDescent="0.25">
      <c r="A62" s="5" t="s">
        <v>208</v>
      </c>
      <c r="B62" s="5" t="s">
        <v>209</v>
      </c>
      <c r="C62" s="6">
        <v>0</v>
      </c>
      <c r="D62" s="6">
        <v>3000</v>
      </c>
      <c r="E62" s="6">
        <v>0</v>
      </c>
      <c r="F62" s="7">
        <f>C62+D62+E62</f>
        <v>3000</v>
      </c>
      <c r="G62" s="33">
        <f t="shared" si="1"/>
        <v>3000</v>
      </c>
    </row>
    <row r="63" spans="1:7" x14ac:dyDescent="0.25">
      <c r="A63" s="5" t="s">
        <v>208</v>
      </c>
      <c r="B63" s="5" t="s">
        <v>219</v>
      </c>
      <c r="C63" s="6">
        <v>0</v>
      </c>
      <c r="D63" s="6">
        <v>0</v>
      </c>
      <c r="E63" s="6">
        <v>17430</v>
      </c>
      <c r="F63" s="7">
        <f>C63+D63+E63</f>
        <v>17430</v>
      </c>
      <c r="G63" s="33">
        <f t="shared" si="1"/>
        <v>17430</v>
      </c>
    </row>
    <row r="64" spans="1:7" x14ac:dyDescent="0.25">
      <c r="A64" s="5" t="s">
        <v>220</v>
      </c>
      <c r="B64" s="5" t="s">
        <v>221</v>
      </c>
      <c r="C64" s="6">
        <v>0</v>
      </c>
      <c r="D64" s="6">
        <v>0</v>
      </c>
      <c r="E64" s="6">
        <v>826200</v>
      </c>
      <c r="F64" s="7">
        <f>C64+D64+E64</f>
        <v>826200</v>
      </c>
      <c r="G64" s="33">
        <f t="shared" si="1"/>
        <v>826200</v>
      </c>
    </row>
    <row r="65" spans="1:7" x14ac:dyDescent="0.25">
      <c r="A65" s="5" t="s">
        <v>109</v>
      </c>
      <c r="B65" s="5" t="s">
        <v>110</v>
      </c>
      <c r="C65" s="6">
        <v>5208</v>
      </c>
      <c r="D65" s="6">
        <v>30440</v>
      </c>
      <c r="E65" s="6">
        <v>4400</v>
      </c>
      <c r="F65" s="7">
        <f t="shared" ref="F65:F78" si="4">C65+D65+E65</f>
        <v>40048</v>
      </c>
      <c r="G65" s="33">
        <f t="shared" si="1"/>
        <v>40048</v>
      </c>
    </row>
    <row r="66" spans="1:7" x14ac:dyDescent="0.25">
      <c r="A66" s="5" t="s">
        <v>111</v>
      </c>
      <c r="B66" s="5" t="s">
        <v>112</v>
      </c>
      <c r="C66" s="6">
        <v>8238</v>
      </c>
      <c r="D66" s="6">
        <v>41902</v>
      </c>
      <c r="E66" s="6">
        <v>13737</v>
      </c>
      <c r="F66" s="7">
        <f t="shared" si="4"/>
        <v>63877</v>
      </c>
      <c r="G66" s="33">
        <f t="shared" si="1"/>
        <v>63877</v>
      </c>
    </row>
    <row r="67" spans="1:7" x14ac:dyDescent="0.25">
      <c r="A67" s="5" t="s">
        <v>113</v>
      </c>
      <c r="B67" s="5" t="s">
        <v>114</v>
      </c>
      <c r="C67" s="6">
        <v>2000</v>
      </c>
      <c r="D67" s="6">
        <v>0</v>
      </c>
      <c r="E67" s="6">
        <v>0</v>
      </c>
      <c r="F67" s="7">
        <f t="shared" si="4"/>
        <v>2000</v>
      </c>
      <c r="G67" s="33">
        <f t="shared" si="1"/>
        <v>2000</v>
      </c>
    </row>
    <row r="68" spans="1:7" x14ac:dyDescent="0.25">
      <c r="A68" s="5" t="s">
        <v>117</v>
      </c>
      <c r="B68" s="5" t="s">
        <v>118</v>
      </c>
      <c r="C68" s="6">
        <v>0</v>
      </c>
      <c r="D68" s="6">
        <v>1050</v>
      </c>
      <c r="E68" s="6">
        <v>56250</v>
      </c>
      <c r="F68" s="7">
        <f t="shared" si="4"/>
        <v>57300</v>
      </c>
      <c r="G68" s="33">
        <f t="shared" si="1"/>
        <v>57300</v>
      </c>
    </row>
    <row r="69" spans="1:7" ht="15.75" thickBot="1" x14ac:dyDescent="0.3">
      <c r="A69" s="5" t="s">
        <v>222</v>
      </c>
      <c r="B69" s="5" t="s">
        <v>223</v>
      </c>
      <c r="C69" s="31">
        <v>0</v>
      </c>
      <c r="D69" s="31">
        <v>0</v>
      </c>
      <c r="E69" s="31">
        <v>54000</v>
      </c>
      <c r="F69" s="32">
        <f t="shared" si="4"/>
        <v>54000</v>
      </c>
      <c r="G69" s="51">
        <f t="shared" si="1"/>
        <v>54000</v>
      </c>
    </row>
    <row r="70" spans="1:7" x14ac:dyDescent="0.25">
      <c r="A70" s="5"/>
      <c r="B70" s="52" t="s">
        <v>242</v>
      </c>
      <c r="C70" s="47">
        <f>SUM(C41:C69)</f>
        <v>192346</v>
      </c>
      <c r="D70" s="47">
        <f>SUM(D41:D69)</f>
        <v>731392</v>
      </c>
      <c r="E70" s="47">
        <f>SUM(E41:E69)</f>
        <v>1077817</v>
      </c>
      <c r="F70" s="48">
        <f>SUM(F41:F69)</f>
        <v>2001555</v>
      </c>
      <c r="G70" s="48">
        <f>C70+D70+E70</f>
        <v>2001555</v>
      </c>
    </row>
    <row r="71" spans="1:7" x14ac:dyDescent="0.25">
      <c r="A71" s="5"/>
      <c r="B71" s="5"/>
      <c r="C71" s="34"/>
      <c r="D71" s="34"/>
      <c r="E71" s="34"/>
      <c r="F71" s="35"/>
      <c r="G71" s="36"/>
    </row>
    <row r="72" spans="1:7" ht="15.75" thickBot="1" x14ac:dyDescent="0.3">
      <c r="A72" s="5" t="s">
        <v>123</v>
      </c>
      <c r="B72" s="5" t="s">
        <v>124</v>
      </c>
      <c r="C72" s="31">
        <v>15249.86</v>
      </c>
      <c r="D72" s="31">
        <v>1236966.6000000001</v>
      </c>
      <c r="E72" s="31">
        <v>257646.1</v>
      </c>
      <c r="F72" s="32">
        <f>SUM(C72:E72)</f>
        <v>1509862.5600000003</v>
      </c>
      <c r="G72" s="51">
        <f t="shared" ref="G72" si="5">C72+D72+E72</f>
        <v>1509862.5600000003</v>
      </c>
    </row>
    <row r="73" spans="1:7" x14ac:dyDescent="0.25">
      <c r="A73" s="5"/>
      <c r="B73" s="52" t="s">
        <v>241</v>
      </c>
      <c r="C73" s="47">
        <f>SUM(C72)</f>
        <v>15249.86</v>
      </c>
      <c r="D73" s="47">
        <f>SUM(D72)</f>
        <v>1236966.6000000001</v>
      </c>
      <c r="E73" s="47">
        <f>SUM(E72)</f>
        <v>257646.1</v>
      </c>
      <c r="F73" s="48">
        <f>SUM(F72)</f>
        <v>1509862.5600000003</v>
      </c>
      <c r="G73" s="48">
        <f>C73+D73+E73</f>
        <v>1509862.5600000003</v>
      </c>
    </row>
    <row r="74" spans="1:7" x14ac:dyDescent="0.25">
      <c r="A74" s="5"/>
      <c r="B74" s="5"/>
      <c r="C74" s="34"/>
      <c r="D74" s="34"/>
      <c r="E74" s="34"/>
      <c r="F74" s="35"/>
      <c r="G74" s="36"/>
    </row>
    <row r="75" spans="1:7" x14ac:dyDescent="0.25">
      <c r="A75" s="5" t="s">
        <v>119</v>
      </c>
      <c r="B75" s="5" t="s">
        <v>120</v>
      </c>
      <c r="C75" s="6">
        <v>1200</v>
      </c>
      <c r="D75" s="6">
        <v>1900</v>
      </c>
      <c r="E75" s="6">
        <v>1400</v>
      </c>
      <c r="F75" s="7">
        <f t="shared" si="4"/>
        <v>4500</v>
      </c>
      <c r="G75" s="33">
        <f t="shared" si="1"/>
        <v>4500</v>
      </c>
    </row>
    <row r="76" spans="1:7" x14ac:dyDescent="0.25">
      <c r="A76" s="5" t="s">
        <v>172</v>
      </c>
      <c r="B76" s="5" t="s">
        <v>173</v>
      </c>
      <c r="C76" s="6">
        <v>4828</v>
      </c>
      <c r="D76" s="6">
        <v>0</v>
      </c>
      <c r="E76" s="6">
        <v>0</v>
      </c>
      <c r="F76" s="7">
        <f t="shared" si="4"/>
        <v>4828</v>
      </c>
      <c r="G76" s="33">
        <f t="shared" si="1"/>
        <v>4828</v>
      </c>
    </row>
    <row r="77" spans="1:7" x14ac:dyDescent="0.25">
      <c r="A77" s="5" t="s">
        <v>125</v>
      </c>
      <c r="B77" s="5" t="s">
        <v>126</v>
      </c>
      <c r="C77" s="6">
        <v>933073.91</v>
      </c>
      <c r="D77" s="6">
        <v>65935.38</v>
      </c>
      <c r="E77" s="6">
        <v>115701.42</v>
      </c>
      <c r="F77" s="7">
        <f t="shared" si="4"/>
        <v>1114710.71</v>
      </c>
      <c r="G77" s="33">
        <f t="shared" si="1"/>
        <v>1114710.71</v>
      </c>
    </row>
    <row r="78" spans="1:7" x14ac:dyDescent="0.25">
      <c r="A78" s="5" t="s">
        <v>129</v>
      </c>
      <c r="B78" s="5" t="s">
        <v>130</v>
      </c>
      <c r="C78" s="6">
        <v>87227.36</v>
      </c>
      <c r="D78" s="6">
        <v>87227.36</v>
      </c>
      <c r="E78" s="6">
        <v>87227.36</v>
      </c>
      <c r="F78" s="7">
        <f t="shared" si="4"/>
        <v>261682.08000000002</v>
      </c>
      <c r="G78" s="33">
        <f t="shared" si="1"/>
        <v>261682.08000000002</v>
      </c>
    </row>
    <row r="79" spans="1:7" x14ac:dyDescent="0.25">
      <c r="A79" s="25"/>
      <c r="B79" s="53" t="s">
        <v>240</v>
      </c>
      <c r="C79" s="50">
        <f>SUM(C75:C78)</f>
        <v>1026329.27</v>
      </c>
      <c r="D79" s="50">
        <f>SUM(D75:D78)</f>
        <v>155062.74</v>
      </c>
      <c r="E79" s="50">
        <f>SUM(E75:E78)</f>
        <v>204328.78</v>
      </c>
      <c r="F79" s="50">
        <f>SUM(F75:F78)</f>
        <v>1385720.79</v>
      </c>
      <c r="G79" s="48">
        <f>C79+D79+E79</f>
        <v>1385720.79</v>
      </c>
    </row>
    <row r="80" spans="1:7" x14ac:dyDescent="0.25">
      <c r="A80" s="15"/>
      <c r="B80" s="15"/>
      <c r="C80" s="16"/>
      <c r="D80" s="16"/>
      <c r="E80" s="16"/>
      <c r="F80" s="15"/>
      <c r="G80" s="15"/>
    </row>
    <row r="81" spans="1:7" ht="15.75" thickBot="1" x14ac:dyDescent="0.3">
      <c r="A81" s="38"/>
      <c r="B81" s="38" t="s">
        <v>132</v>
      </c>
      <c r="C81" s="40">
        <v>100447.85</v>
      </c>
      <c r="D81" s="40">
        <v>93685.43</v>
      </c>
      <c r="E81" s="40">
        <v>99320.87</v>
      </c>
      <c r="F81" s="40">
        <f>C81+D81+E81</f>
        <v>293454.15000000002</v>
      </c>
      <c r="G81" s="40">
        <f>C81+D81+E81</f>
        <v>293454.15000000002</v>
      </c>
    </row>
    <row r="82" spans="1:7" x14ac:dyDescent="0.25">
      <c r="A82" s="38"/>
      <c r="B82" s="53" t="s">
        <v>239</v>
      </c>
      <c r="C82" s="49">
        <f>SUM(C81)</f>
        <v>100447.85</v>
      </c>
      <c r="D82" s="49">
        <f>SUM(D81)</f>
        <v>93685.43</v>
      </c>
      <c r="E82" s="49">
        <f>SUM(E81)</f>
        <v>99320.87</v>
      </c>
      <c r="F82" s="49">
        <f>SUM(F81)</f>
        <v>293454.15000000002</v>
      </c>
      <c r="G82" s="49">
        <f>C82+D82+E82</f>
        <v>293454.15000000002</v>
      </c>
    </row>
    <row r="83" spans="1:7" x14ac:dyDescent="0.25">
      <c r="A83" s="38"/>
      <c r="B83" s="38"/>
      <c r="C83" s="39"/>
      <c r="D83" s="39"/>
      <c r="E83" s="39"/>
      <c r="F83" s="39"/>
      <c r="G83" s="39"/>
    </row>
  </sheetData>
  <mergeCells count="5">
    <mergeCell ref="M10:N10"/>
    <mergeCell ref="J4:P4"/>
    <mergeCell ref="A1:A2"/>
    <mergeCell ref="B1:B2"/>
    <mergeCell ref="F1:F2"/>
  </mergeCells>
  <printOptions horizontalCentered="1"/>
  <pageMargins left="0" right="0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2023-07-13T18:12:23Z</cp:lastPrinted>
  <dcterms:created xsi:type="dcterms:W3CDTF">2023-06-27T15:10:02Z</dcterms:created>
  <dcterms:modified xsi:type="dcterms:W3CDTF">2023-07-14T20:56:13Z</dcterms:modified>
</cp:coreProperties>
</file>