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do. trimestre 202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C74" i="1"/>
  <c r="F73" i="1" l="1"/>
  <c r="G73" i="1"/>
  <c r="E74" i="1"/>
  <c r="G68" i="1"/>
  <c r="F68" i="1"/>
  <c r="G65" i="1"/>
  <c r="F65" i="1"/>
  <c r="G64" i="1"/>
  <c r="F64" i="1"/>
  <c r="G63" i="1"/>
  <c r="F63" i="1"/>
  <c r="G66" i="1" l="1"/>
  <c r="F66" i="1"/>
  <c r="G62" i="1"/>
  <c r="F62" i="1"/>
  <c r="G61" i="1"/>
  <c r="F61" i="1"/>
  <c r="G60" i="1"/>
  <c r="F60" i="1"/>
  <c r="G59" i="1"/>
  <c r="F59" i="1"/>
  <c r="G41" i="1" l="1"/>
  <c r="F41" i="1"/>
  <c r="G24" i="1"/>
  <c r="F24" i="1"/>
  <c r="G18" i="1"/>
  <c r="F18" i="1"/>
  <c r="G10" i="1"/>
  <c r="F10" i="1"/>
  <c r="G58" i="1"/>
  <c r="F58" i="1"/>
  <c r="G57" i="1"/>
  <c r="F57" i="1"/>
  <c r="G56" i="1"/>
  <c r="F56" i="1"/>
  <c r="G55" i="1"/>
  <c r="F55" i="1"/>
  <c r="G54" i="1"/>
  <c r="F54" i="1"/>
  <c r="G39" i="1"/>
  <c r="E87" i="1"/>
  <c r="D87" i="1"/>
  <c r="C87" i="1"/>
  <c r="G86" i="1"/>
  <c r="F86" i="1"/>
  <c r="E84" i="1"/>
  <c r="D84" i="1"/>
  <c r="C84" i="1"/>
  <c r="G83" i="1"/>
  <c r="F83" i="1"/>
  <c r="G82" i="1"/>
  <c r="F82" i="1"/>
  <c r="G81" i="1"/>
  <c r="F81" i="1"/>
  <c r="G80" i="1"/>
  <c r="F80" i="1"/>
  <c r="G79" i="1"/>
  <c r="F79" i="1"/>
  <c r="E77" i="1"/>
  <c r="D77" i="1"/>
  <c r="C77" i="1"/>
  <c r="G76" i="1"/>
  <c r="F76" i="1"/>
  <c r="G72" i="1"/>
  <c r="F72" i="1"/>
  <c r="G71" i="1"/>
  <c r="F71" i="1"/>
  <c r="G70" i="1"/>
  <c r="F70" i="1"/>
  <c r="G69" i="1"/>
  <c r="F69" i="1"/>
  <c r="G67" i="1"/>
  <c r="F67" i="1"/>
  <c r="G53" i="1"/>
  <c r="F53" i="1"/>
  <c r="E51" i="1"/>
  <c r="D51" i="1"/>
  <c r="C51" i="1"/>
  <c r="G50" i="1"/>
  <c r="F50" i="1"/>
  <c r="G49" i="1"/>
  <c r="F49" i="1"/>
  <c r="E47" i="1"/>
  <c r="D47" i="1"/>
  <c r="C47" i="1"/>
  <c r="G46" i="1"/>
  <c r="F46" i="1"/>
  <c r="G45" i="1"/>
  <c r="F45" i="1"/>
  <c r="G44" i="1"/>
  <c r="F44" i="1"/>
  <c r="G43" i="1"/>
  <c r="F43" i="1"/>
  <c r="G42" i="1"/>
  <c r="F42" i="1"/>
  <c r="G40" i="1"/>
  <c r="F40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3" i="1"/>
  <c r="F23" i="1"/>
  <c r="G22" i="1"/>
  <c r="F22" i="1"/>
  <c r="G21" i="1"/>
  <c r="F21" i="1"/>
  <c r="G20" i="1"/>
  <c r="F20" i="1"/>
  <c r="G19" i="1"/>
  <c r="F19" i="1"/>
  <c r="G17" i="1"/>
  <c r="F17" i="1"/>
  <c r="G16" i="1"/>
  <c r="F16" i="1"/>
  <c r="G15" i="1"/>
  <c r="F15" i="1"/>
  <c r="G14" i="1"/>
  <c r="F14" i="1"/>
  <c r="G13" i="1"/>
  <c r="F13" i="1"/>
  <c r="E11" i="1"/>
  <c r="D11" i="1"/>
  <c r="C11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F11" i="1" s="1"/>
  <c r="G87" i="1" l="1"/>
  <c r="P6" i="1" s="1"/>
  <c r="F47" i="1"/>
  <c r="G77" i="1"/>
  <c r="N6" i="1" s="1"/>
  <c r="F77" i="1"/>
  <c r="F84" i="1"/>
  <c r="F87" i="1"/>
  <c r="F74" i="1"/>
  <c r="G51" i="1"/>
  <c r="L6" i="1" s="1"/>
  <c r="F51" i="1"/>
  <c r="G47" i="1"/>
  <c r="K6" i="1" s="1"/>
  <c r="G11" i="1"/>
  <c r="J6" i="1" s="1"/>
  <c r="G74" i="1"/>
  <c r="M6" i="1" s="1"/>
  <c r="G84" i="1"/>
  <c r="O6" i="1" s="1"/>
  <c r="O9" i="1" l="1"/>
</calcChain>
</file>

<file path=xl/sharedStrings.xml><?xml version="1.0" encoding="utf-8"?>
<sst xmlns="http://schemas.openxmlformats.org/spreadsheetml/2006/main" count="167" uniqueCount="167">
  <si>
    <t>CUENTA CONTABLE</t>
  </si>
  <si>
    <t>CONCEPTO</t>
  </si>
  <si>
    <t>TOTAL SIPOT</t>
  </si>
  <si>
    <t xml:space="preserve"> </t>
  </si>
  <si>
    <t>1.1.2.2.01.0007.00002</t>
  </si>
  <si>
    <t>POLICIA IND. BANC. Y COM DEL VALLE D</t>
  </si>
  <si>
    <t>1.1.2.2.01.0007.00009</t>
  </si>
  <si>
    <t>ISSSTE SONORA</t>
  </si>
  <si>
    <t>1.1.2.2.01.0007.00018</t>
  </si>
  <si>
    <t>ISSSTE PUEBLA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</si>
  <si>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</si>
  <si>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</si>
  <si>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</si>
  <si>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</si>
  <si>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</si>
  <si>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</si>
  <si>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</si>
  <si>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</si>
  <si>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</si>
  <si>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</si>
  <si>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</si>
  <si>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</si>
  <si>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</si>
  <si>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</si>
  <si>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</si>
  <si>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TOTAL DE INGRESOS</t>
  </si>
  <si>
    <t>TOTAL SUBROGADOS</t>
  </si>
  <si>
    <t>1.1.2.2.01.0008.00001</t>
  </si>
  <si>
    <t>ATENCION SALAS GENERALES</t>
  </si>
  <si>
    <t>4.1.7.3.01.0001.00016</t>
  </si>
  <si>
    <t>TRASPLANTES</t>
  </si>
  <si>
    <t>4.1.7.3.01.0001.00020</t>
  </si>
  <si>
    <t>SERVICIO DE RADIOTERAPIA</t>
  </si>
  <si>
    <t>4.1.7.3.01.0001.00021</t>
  </si>
  <si>
    <t>SUBDIRECCION DE ASISTENCIA MEDICA</t>
  </si>
  <si>
    <t>4.1.7.3.01.0001.00022</t>
  </si>
  <si>
    <t>NEUMOLOGIA Y FISIOLOGIA PULMONAR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</si>
  <si>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</si>
  <si>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</si>
  <si>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</si>
  <si>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</si>
  <si>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</si>
  <si>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</si>
  <si>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4.1.7.3.01.0001.00028</t>
  </si>
  <si>
    <t>NEONATOLOGIA</t>
  </si>
  <si>
    <t>4.1.7.3.01.0001.00030</t>
  </si>
  <si>
    <t>GASTROENTEROLOGIA Y NUTRICION</t>
  </si>
  <si>
    <t>4.1.7.3.01.0001.00032</t>
  </si>
  <si>
    <t>NEUROOLOGIA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</si>
  <si>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</si>
  <si>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</si>
  <si>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</si>
  <si>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</si>
  <si>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</si>
  <si>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</si>
  <si>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</si>
  <si>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</si>
  <si>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</si>
  <si>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</si>
  <si>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4.1.7.3.01.0001.00040</t>
  </si>
  <si>
    <t>ORTOPEDIA</t>
  </si>
  <si>
    <t>4.1.7.3.01.0001.00041</t>
  </si>
  <si>
    <t>NEUROCIRUGIA</t>
  </si>
  <si>
    <t>4.1.7.3.01.0001.00042</t>
  </si>
  <si>
    <t>UROLOGIA Y GINECOLOGIA</t>
  </si>
  <si>
    <t>4.1.7.3.01.0001.00043</t>
  </si>
  <si>
    <t>OFTALMOLOGIA</t>
  </si>
  <si>
    <t>4.1.7.3.01.0001.00044</t>
  </si>
  <si>
    <t>ESTOMATOLOGIA</t>
  </si>
  <si>
    <t>4.1.7.3.01.0001.00045</t>
  </si>
  <si>
    <t>CIRUGIA GENERAL</t>
  </si>
  <si>
    <t>4.1.7.3.01.0001.00047</t>
  </si>
  <si>
    <t>ANESTESIA Y ALGOLOGIA</t>
  </si>
  <si>
    <t>4.1.7.3.01.0001.00049</t>
  </si>
  <si>
    <t>IMAGINOLOGIA</t>
  </si>
  <si>
    <t>4.1.7.3.01.0001.00051</t>
  </si>
  <si>
    <t>LABORATORIO CLINICO</t>
  </si>
  <si>
    <t>4.1.7.3.01.0001.00055</t>
  </si>
  <si>
    <t>INMUNOLOGIA</t>
  </si>
  <si>
    <t>4.1.7.3.01.0001.00057</t>
  </si>
  <si>
    <t>FARMACOLOGIA CLINICA</t>
  </si>
  <si>
    <t>4.1.7.3.01.0001.00059</t>
  </si>
  <si>
    <t>OTORRINOLARINGOLOGIA</t>
  </si>
  <si>
    <t>4.1.7.3.01.0003.00007</t>
  </si>
  <si>
    <t>FOTOCOPIAS</t>
  </si>
  <si>
    <t>4.1.7.3.01.0006.00001</t>
  </si>
  <si>
    <t>MEDICAMENTOS</t>
  </si>
  <si>
    <t>TOTAL SERVICIOS MEDICOS</t>
  </si>
  <si>
    <t>4.3.9.9.01.0001.00001</t>
  </si>
  <si>
    <t>FUNDACION INBURSA</t>
  </si>
  <si>
    <t>4.3.9.9.01.0001.00005</t>
  </si>
  <si>
    <t>DONATIVOS OPERACIÓN DEL HOSPITAL</t>
  </si>
  <si>
    <t>TOTAL DONATIVOS</t>
  </si>
  <si>
    <t>4.3.9.9.03.0001.00138</t>
  </si>
  <si>
    <t>MAR 2025-AGO 2026 ING DE TEJIDOS Y ME</t>
  </si>
  <si>
    <t>4.3.9.9.03.0003.00001</t>
  </si>
  <si>
    <t>CURSOS DE ESTOMATOLOGIA</t>
  </si>
  <si>
    <t>4.3.9.9.03.0004.00004</t>
  </si>
  <si>
    <t>PASANTIAS</t>
  </si>
  <si>
    <t>4.3.9.9.03.0004.00009</t>
  </si>
  <si>
    <t>CAMPOS CLINICOS</t>
  </si>
  <si>
    <t>4.3.9.9.03.0004.00010</t>
  </si>
  <si>
    <t>ROTACION</t>
  </si>
  <si>
    <t>4.3.9.9.03.0004.00011</t>
  </si>
  <si>
    <t>PAGO DERECHO A EXAMEN 2025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</si>
  <si>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</si>
  <si>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</si>
  <si>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</si>
  <si>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</si>
  <si>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</si>
  <si>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</si>
  <si>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4.3.9.9.09.0013</t>
  </si>
  <si>
    <t>UTILIDADES DE CURSOS MONOGRAFICOS</t>
  </si>
  <si>
    <t>4.3.9.9.09.0017</t>
  </si>
  <si>
    <t>DIVERSOS</t>
  </si>
  <si>
    <t>4.3.9.9.09.0019</t>
  </si>
  <si>
    <t>RENTA DE ESPACIO</t>
  </si>
  <si>
    <t>4.3.9.9.09.0021</t>
  </si>
  <si>
    <t>DIVERSOS 2</t>
  </si>
  <si>
    <t>TOTAL OTROS</t>
  </si>
  <si>
    <t>PRODUCTOS FINANCIEROS (INTERESES)</t>
  </si>
  <si>
    <t>TOTAL  INTERESES</t>
  </si>
  <si>
    <t>ABRIL</t>
  </si>
  <si>
    <t>MAYO</t>
  </si>
  <si>
    <t>JUNIO</t>
  </si>
  <si>
    <t>SIPOT 2DO. TRIMESTRE</t>
  </si>
  <si>
    <t>4.1.7.3.01.0001.00050</t>
  </si>
  <si>
    <t>MEDICINA NUCLEAR MOLECULAR</t>
  </si>
  <si>
    <t>4.3.9.9.03.0001.00143</t>
  </si>
  <si>
    <t>MAR-ABR 2025 J. DE DETECCION DE TRA</t>
  </si>
  <si>
    <t>4.3.9.9.03.0001.00142</t>
  </si>
  <si>
    <t>ABR 2025 BIOINFORMATICA, UNA HERRA</t>
  </si>
  <si>
    <t>4.3.9.9.03.0001.00144</t>
  </si>
  <si>
    <t>ABR 2025 XXIX C-T-P DE PARASITOLOGIA</t>
  </si>
  <si>
    <t>4.3.9.9.03.0001.00145</t>
  </si>
  <si>
    <t>ABR 2025 ELAB. Y DISEÑO DE CURSOS DE</t>
  </si>
  <si>
    <t>4.3.9.9.03.0001.00146</t>
  </si>
  <si>
    <t>ABR 2025 C.T. DE ACT. DEL CONOCIMIENTO</t>
  </si>
  <si>
    <t>1.1.2.2.01.0007.00035</t>
  </si>
  <si>
    <t>INSTITUTO MATERNO INFANTIL DEL EST</t>
  </si>
  <si>
    <t>4.1.7.3.01.0001.00023</t>
  </si>
  <si>
    <t>INFECTOLOGIA</t>
  </si>
  <si>
    <t>4.1.7.3.01.0001.00031</t>
  </si>
  <si>
    <t>GENETICA</t>
  </si>
  <si>
    <t>4.1.7.3.01.0001.00052</t>
  </si>
  <si>
    <t>MEDICINA TRANSFUSIONAL</t>
  </si>
  <si>
    <t>4.3.9.9.03.0001.00147</t>
  </si>
  <si>
    <t>MAY 2025 XIX C. DE CALIDAD  Y</t>
  </si>
  <si>
    <t>4.3.9.9.03.0001.00148</t>
  </si>
  <si>
    <t>MAY 2025 REANIMACION NEONATAL (RE</t>
  </si>
  <si>
    <t>4.3.9.9.03.0001.00149</t>
  </si>
  <si>
    <t>MAY-JUL 2025 C. BASICO DE METODOLO</t>
  </si>
  <si>
    <t>4.3.9.9.03.0001.00150</t>
  </si>
  <si>
    <t>MAY 2025 VIII JOR DE MED NUCLEAR PE</t>
  </si>
  <si>
    <t>4.3.9.9.03.0002.00008</t>
  </si>
  <si>
    <t>PRACTICAS HOSPITALARIAS</t>
  </si>
  <si>
    <t>4.3.9.9.03.0001.00152</t>
  </si>
  <si>
    <t>JUN 2025 XIX C. ONCOLOGIA PED. PARA E</t>
  </si>
  <si>
    <t>4.3.9.9.03.0001.00153</t>
  </si>
  <si>
    <t>JUN 2025 MALTRATO INF. ABUSO SEX Y O</t>
  </si>
  <si>
    <t>4.3.9.9.03.0001.00154</t>
  </si>
  <si>
    <t>C.M. FLUIDOTERAPIA EN PEDIA</t>
  </si>
  <si>
    <t>4.3.9.9.03.0003.00004.</t>
  </si>
  <si>
    <t>PAGO DER. EXAMEN ESTOMATOLOGIA 20</t>
  </si>
  <si>
    <t>4.3.9.9.03.0004.00013</t>
  </si>
  <si>
    <t>PAGO DERECHO A EXAMEN 2026</t>
  </si>
  <si>
    <t>DESGLOSE DE INGRESOS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</si>
</sst>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 applyBorder="1"/>
    <xf numFmtId="4" fontId="5" fillId="0" borderId="0" xfId="2" applyNumberFormat="1" applyFont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0" fontId="5" fillId="0" borderId="0" xfId="1" applyFont="1" applyFill="1" applyBorder="1"/>
    <xf numFmtId="164" fontId="0" fillId="0" borderId="14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164" fontId="1" fillId="6" borderId="0" xfId="0" applyNumberFormat="1" applyFont="1" applyFill="1" applyBorder="1" applyAlignment="1">
      <alignment horizontal="right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4" fontId="5" fillId="0" borderId="17" xfId="2" applyNumberFormat="1" applyFont="1" applyBorder="1"/>
    <xf numFmtId="4" fontId="5" fillId="0" borderId="17" xfId="1" applyNumberFormat="1" applyFont="1" applyBorder="1"/>
    <xf numFmtId="4" fontId="5" fillId="0" borderId="17" xfId="1" applyNumberFormat="1" applyFont="1" applyFill="1" applyBorder="1"/>
    <xf numFmtId="164" fontId="0" fillId="0" borderId="0" xfId="0" applyNumberFormat="1"/>
    <xf numFmtId="0" fontId="6" fillId="7" borderId="0" xfId="1" applyFont="1" applyFill="1" applyBorder="1"/>
    <xf numFmtId="4" fontId="7" fillId="7" borderId="0" xfId="2" applyNumberFormat="1" applyFont="1" applyFill="1" applyBorder="1"/>
    <xf numFmtId="4" fontId="7" fillId="7" borderId="0" xfId="1" applyNumberFormat="1" applyFont="1" applyFill="1" applyBorder="1"/>
    <xf numFmtId="0" fontId="6" fillId="0" borderId="0" xfId="1" applyFont="1" applyFill="1" applyBorder="1"/>
    <xf numFmtId="4" fontId="7" fillId="0" borderId="0" xfId="2" applyNumberFormat="1" applyFont="1" applyFill="1" applyBorder="1"/>
    <xf numFmtId="4" fontId="7" fillId="0" borderId="0" xfId="1" applyNumberFormat="1" applyFont="1" applyFill="1" applyBorder="1"/>
    <xf numFmtId="0" fontId="0" fillId="0" borderId="0" xfId="0" applyFill="1"/>
    <xf numFmtId="4" fontId="0" fillId="0" borderId="0" xfId="0" applyNumberFormat="1" applyFill="1"/>
    <xf numFmtId="164" fontId="0" fillId="0" borderId="0" xfId="0" applyNumberFormat="1" applyFill="1"/>
    <xf numFmtId="4" fontId="0" fillId="0" borderId="0" xfId="0" applyNumberFormat="1"/>
    <xf numFmtId="4" fontId="8" fillId="7" borderId="0" xfId="2" applyNumberFormat="1" applyFont="1" applyFill="1" applyBorder="1"/>
    <xf numFmtId="4" fontId="8" fillId="7" borderId="0" xfId="1" applyNumberFormat="1" applyFont="1" applyFill="1" applyBorder="1"/>
    <xf numFmtId="4" fontId="8" fillId="0" borderId="0" xfId="2" applyNumberFormat="1" applyFont="1" applyBorder="1"/>
    <xf numFmtId="4" fontId="8" fillId="0" borderId="0" xfId="1" applyNumberFormat="1" applyFont="1" applyBorder="1"/>
    <xf numFmtId="4" fontId="8" fillId="0" borderId="0" xfId="1" applyNumberFormat="1" applyFont="1" applyFill="1" applyBorder="1"/>
    <xf numFmtId="0" fontId="5" fillId="0" borderId="0" xfId="1" applyFont="1" applyFill="1"/>
    <xf numFmtId="0" fontId="6" fillId="7" borderId="0" xfId="1" applyFont="1" applyFill="1"/>
    <xf numFmtId="4" fontId="9" fillId="7" borderId="0" xfId="1" applyNumberFormat="1" applyFont="1" applyFill="1"/>
    <xf numFmtId="0" fontId="5" fillId="0" borderId="0" xfId="1" applyFont="1"/>
    <xf numFmtId="4" fontId="5" fillId="0" borderId="0" xfId="1" applyNumberFormat="1" applyFont="1"/>
    <xf numFmtId="0" fontId="8" fillId="0" borderId="0" xfId="1" applyFont="1" applyFill="1"/>
    <xf numFmtId="4" fontId="8" fillId="0" borderId="17" xfId="1" applyNumberFormat="1" applyFont="1" applyFill="1" applyBorder="1"/>
    <xf numFmtId="4" fontId="8" fillId="7" borderId="0" xfId="1" applyNumberFormat="1" applyFont="1" applyFill="1"/>
    <xf numFmtId="4" fontId="8" fillId="0" borderId="0" xfId="1" applyNumberFormat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0" xfId="0" applyNumberFormat="1" applyFont="1" applyFill="1" applyBorder="1" applyAlignment="1">
      <alignment horizontal="right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workbookViewId="0">
      <selection activeCell="M8" sqref="M8"/>
    </sheetView>
  </sheetViews>
  <sheetFormatPr baseColWidth="10" defaultRowHeight="15" x14ac:dyDescent="0.25"/>
  <cols>
    <col min="1" max="1" width="18" customWidth="1"/>
    <col min="2" max="2" width="32.42578125" customWidth="1"/>
    <col min="3" max="5" width="11.42578125" customWidth="1"/>
    <col min="6" max="6" width="12.42578125" customWidth="1"/>
    <col min="7" max="7" width="12.140625" customWidth="1"/>
    <col min="8" max="8" width="11.42578125" customWidth="1"/>
    <col min="9" max="9" width="11.7109375" bestFit="1" customWidth="1"/>
    <col min="10" max="10" width="14.7109375" customWidth="1"/>
    <col min="11" max="12" width="20" customWidth="1"/>
    <col min="13" max="13" width="16.140625" customWidth="1"/>
    <col min="14" max="14" width="15.42578125" customWidth="1"/>
    <col min="15" max="15" width="14.28515625" customWidth="1"/>
    <col min="16" max="16" width="19.85546875" customWidth="1"/>
  </cols>
  <sheetData>
    <row r="1" spans="1:16" x14ac:dyDescent="0.25">
      <c r="A1" s="51" t="s">
        <v>0</v>
      </c>
      <c r="B1" s="51" t="s">
        <v>1</v>
      </c>
      <c r="C1" s="1"/>
      <c r="D1" s="1"/>
      <c r="E1" s="1"/>
      <c r="F1" s="53" t="s">
        <v>125</v>
      </c>
      <c r="G1" s="2" t="s">
        <v>2</v>
      </c>
      <c r="J1" t="s">
        <v>3</v>
      </c>
    </row>
    <row r="2" spans="1:16" x14ac:dyDescent="0.25">
      <c r="A2" s="52"/>
      <c r="B2" s="52"/>
      <c r="C2" s="3" t="s">
        <v>122</v>
      </c>
      <c r="D2" s="3" t="s">
        <v>123</v>
      </c>
      <c r="E2" s="3" t="s">
        <v>124</v>
      </c>
      <c r="F2" s="54"/>
      <c r="G2" s="4">
        <v>2025</v>
      </c>
    </row>
    <row r="3" spans="1:16" ht="15.75" thickBot="1" x14ac:dyDescent="0.3">
      <c r="A3" s="5" t="s">
        <v>4</v>
      </c>
      <c r="B3" s="5" t="s">
        <v>5</v>
      </c>
      <c r="C3" s="6">
        <v>5192</v>
      </c>
      <c r="D3" s="6">
        <v>33664</v>
      </c>
      <c r="E3" s="6">
        <v>0</v>
      </c>
      <c r="F3" s="7">
        <f t="shared" ref="F3:F72" si="0">C3+D3+E3</f>
        <v>38856</v>
      </c>
      <c r="G3" s="8">
        <f>C3+D3+E3</f>
        <v>38856</v>
      </c>
    </row>
    <row r="4" spans="1:16" ht="15.75" thickBot="1" x14ac:dyDescent="0.3">
      <c r="A4" s="5" t="s">
        <v>6</v>
      </c>
      <c r="B4" s="5" t="s">
        <v>7</v>
      </c>
      <c r="C4" s="6">
        <v>0</v>
      </c>
      <c r="D4" s="6">
        <v>1137</v>
      </c>
      <c r="E4" s="6">
        <v>619</v>
      </c>
      <c r="F4" s="7">
        <f t="shared" si="0"/>
        <v>1756</v>
      </c>
      <c r="G4" s="8">
        <f t="shared" ref="G4:G82" si="1">C4+D4+E4</f>
        <v>1756</v>
      </c>
      <c r="J4" s="55" t="s">
        <v>166</v>
      </c>
      <c r="K4" s="56"/>
      <c r="L4" s="56"/>
      <c r="M4" s="56"/>
      <c r="N4" s="56"/>
      <c r="O4" s="56"/>
      <c r="P4" s="57"/>
    </row>
    <row r="5" spans="1:16" ht="15.75" thickBot="1" x14ac:dyDescent="0.3">
      <c r="A5" s="5" t="s">
        <v>8</v>
      </c>
      <c r="B5" s="5" t="s">
        <v>9</v>
      </c>
      <c r="C5" s="6">
        <v>12021</v>
      </c>
      <c r="D5" s="6">
        <v>431993</v>
      </c>
      <c r="E5" s="6">
        <v>12155</v>
      </c>
      <c r="F5" s="7">
        <f t="shared" si="0"/>
        <v>456169</v>
      </c>
      <c r="G5" s="8">
        <f t="shared" si="1"/>
        <v>456169</v>
      </c>
      <c r="J5" s="9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1" t="s">
        <v>16</v>
      </c>
    </row>
    <row r="6" spans="1:16" x14ac:dyDescent="0.25">
      <c r="A6" s="5" t="s">
        <v>17</v>
      </c>
      <c r="B6" s="5" t="s">
        <v>18</v>
      </c>
      <c r="C6" s="6">
        <v>27982</v>
      </c>
      <c r="D6" s="6">
        <v>5866</v>
      </c>
      <c r="E6" s="6">
        <v>34250</v>
      </c>
      <c r="F6" s="7">
        <f t="shared" si="0"/>
        <v>68098</v>
      </c>
      <c r="G6" s="8">
        <f t="shared" si="1"/>
        <v>68098</v>
      </c>
      <c r="J6" s="12">
        <f>G11</f>
        <v>8060427</v>
      </c>
      <c r="K6" s="13">
        <f>G47</f>
        <v>564464.03999999992</v>
      </c>
      <c r="L6" s="13">
        <f>G51</f>
        <v>431000</v>
      </c>
      <c r="M6" s="13">
        <f>G74</f>
        <v>1059834.6200000001</v>
      </c>
      <c r="N6" s="13">
        <f>G77</f>
        <v>312768.64000000001</v>
      </c>
      <c r="O6" s="13">
        <f>G84</f>
        <v>798191.40999999992</v>
      </c>
      <c r="P6" s="14">
        <f>G87</f>
        <v>24714.37</v>
      </c>
    </row>
    <row r="7" spans="1:16" x14ac:dyDescent="0.25">
      <c r="A7" s="5" t="s">
        <v>19</v>
      </c>
      <c r="B7" s="15" t="s">
        <v>20</v>
      </c>
      <c r="C7" s="6">
        <v>0</v>
      </c>
      <c r="D7" s="6">
        <v>834109</v>
      </c>
      <c r="E7" s="6">
        <v>866781</v>
      </c>
      <c r="F7" s="7">
        <f t="shared" si="0"/>
        <v>1700890</v>
      </c>
      <c r="G7" s="8">
        <f t="shared" si="1"/>
        <v>1700890</v>
      </c>
      <c r="J7" s="16"/>
      <c r="K7" s="17"/>
      <c r="L7" s="17"/>
      <c r="M7" s="17"/>
      <c r="N7" s="17"/>
      <c r="O7" s="17"/>
      <c r="P7" s="18"/>
    </row>
    <row r="8" spans="1:16" x14ac:dyDescent="0.25">
      <c r="A8" s="5" t="s">
        <v>21</v>
      </c>
      <c r="B8" s="15" t="s">
        <v>22</v>
      </c>
      <c r="C8" s="6">
        <v>2251101</v>
      </c>
      <c r="D8" s="6">
        <v>0</v>
      </c>
      <c r="E8" s="6">
        <v>354534</v>
      </c>
      <c r="F8" s="7">
        <f t="shared" si="0"/>
        <v>2605635</v>
      </c>
      <c r="G8" s="8">
        <f t="shared" si="1"/>
        <v>2605635</v>
      </c>
      <c r="J8" s="16"/>
      <c r="K8" s="17"/>
      <c r="L8" s="17"/>
      <c r="M8" s="17"/>
      <c r="N8" s="17"/>
      <c r="O8" s="17"/>
      <c r="P8" s="18"/>
    </row>
    <row r="9" spans="1:16" x14ac:dyDescent="0.25">
      <c r="A9" s="5" t="s">
        <v>23</v>
      </c>
      <c r="B9" s="5" t="s">
        <v>24</v>
      </c>
      <c r="C9" s="6">
        <v>224844</v>
      </c>
      <c r="D9" s="6">
        <v>578543</v>
      </c>
      <c r="E9" s="6">
        <v>0</v>
      </c>
      <c r="F9" s="7">
        <f t="shared" si="0"/>
        <v>803387</v>
      </c>
      <c r="G9" s="8">
        <f t="shared" si="1"/>
        <v>803387</v>
      </c>
      <c r="J9" s="16"/>
      <c r="K9" s="17"/>
      <c r="L9" s="17"/>
      <c r="M9" s="58" t="s">
        <v>25</v>
      </c>
      <c r="N9" s="58"/>
      <c r="O9" s="19">
        <f>J6+K6+L6+M6+N6+O6+P6</f>
        <v>11251400.08</v>
      </c>
      <c r="P9" s="18"/>
    </row>
    <row r="10" spans="1:16" ht="15.75" thickBot="1" x14ac:dyDescent="0.3">
      <c r="A10" s="5" t="s">
        <v>138</v>
      </c>
      <c r="B10" s="5" t="s">
        <v>139</v>
      </c>
      <c r="C10" s="6">
        <v>0</v>
      </c>
      <c r="D10" s="6">
        <v>2031162</v>
      </c>
      <c r="E10" s="6">
        <v>354474</v>
      </c>
      <c r="F10" s="7">
        <f t="shared" ref="F10" si="2">C10+D10+E10</f>
        <v>2385636</v>
      </c>
      <c r="G10" s="8">
        <f t="shared" ref="G10" si="3">C10+D10+E10</f>
        <v>2385636</v>
      </c>
      <c r="J10" s="20"/>
      <c r="K10" s="21"/>
      <c r="L10" s="21"/>
      <c r="M10" s="21"/>
      <c r="N10" s="21"/>
      <c r="O10" s="21"/>
      <c r="P10" s="22"/>
    </row>
    <row r="11" spans="1:16" x14ac:dyDescent="0.25">
      <c r="A11" s="5"/>
      <c r="B11" s="27" t="s">
        <v>26</v>
      </c>
      <c r="C11" s="28">
        <f>SUM(C3:C10)</f>
        <v>2521140</v>
      </c>
      <c r="D11" s="28">
        <f>SUM(D3:D10)</f>
        <v>3916474</v>
      </c>
      <c r="E11" s="28">
        <f>SUM(E3:E10)</f>
        <v>1622813</v>
      </c>
      <c r="F11" s="29">
        <f>SUM(F3:F10)</f>
        <v>8060427</v>
      </c>
      <c r="G11" s="29">
        <f>SUM(G3:G10)</f>
        <v>8060427</v>
      </c>
      <c r="J11" s="26"/>
      <c r="K11" s="26"/>
      <c r="L11" s="26"/>
      <c r="M11" s="26"/>
      <c r="N11" s="26"/>
      <c r="O11" s="26"/>
      <c r="P11" s="26"/>
    </row>
    <row r="12" spans="1:16" s="33" customFormat="1" x14ac:dyDescent="0.25">
      <c r="A12" s="15"/>
      <c r="B12" s="30"/>
      <c r="C12" s="31"/>
      <c r="D12" s="31"/>
      <c r="E12" s="31"/>
      <c r="F12" s="32"/>
      <c r="G12" s="32"/>
      <c r="I12" s="34"/>
      <c r="J12" s="35"/>
      <c r="K12" s="35"/>
      <c r="L12" s="35"/>
      <c r="M12" s="35"/>
      <c r="N12" s="35"/>
      <c r="O12" s="35"/>
      <c r="P12" s="35"/>
    </row>
    <row r="13" spans="1:16" x14ac:dyDescent="0.25">
      <c r="A13" s="5" t="s">
        <v>27</v>
      </c>
      <c r="B13" s="5" t="s">
        <v>28</v>
      </c>
      <c r="C13" s="6">
        <v>0</v>
      </c>
      <c r="D13" s="6">
        <v>1500</v>
      </c>
      <c r="E13" s="6">
        <v>2447</v>
      </c>
      <c r="F13" s="7">
        <f t="shared" si="0"/>
        <v>3947</v>
      </c>
      <c r="G13" s="8">
        <f t="shared" si="1"/>
        <v>3947</v>
      </c>
      <c r="J13" s="26"/>
      <c r="K13" s="26"/>
      <c r="L13" s="26"/>
      <c r="M13" s="26"/>
      <c r="N13" s="26"/>
      <c r="O13" s="26"/>
      <c r="P13" s="26"/>
    </row>
    <row r="14" spans="1:16" x14ac:dyDescent="0.25">
      <c r="A14" s="5" t="s">
        <v>29</v>
      </c>
      <c r="B14" s="5" t="s">
        <v>30</v>
      </c>
      <c r="C14" s="6">
        <v>0</v>
      </c>
      <c r="D14" s="6">
        <v>49599</v>
      </c>
      <c r="E14" s="6">
        <v>0</v>
      </c>
      <c r="F14" s="7">
        <f t="shared" si="0"/>
        <v>49599</v>
      </c>
      <c r="G14" s="8">
        <f t="shared" si="1"/>
        <v>49599</v>
      </c>
      <c r="J14" s="26"/>
      <c r="K14" s="26"/>
      <c r="L14" s="26"/>
      <c r="M14" s="26"/>
      <c r="N14" s="26"/>
      <c r="O14" s="26"/>
      <c r="P14" s="26"/>
    </row>
    <row r="15" spans="1:16" x14ac:dyDescent="0.25">
      <c r="A15" s="5" t="s">
        <v>31</v>
      </c>
      <c r="B15" s="5" t="s">
        <v>32</v>
      </c>
      <c r="C15" s="6">
        <v>375</v>
      </c>
      <c r="D15" s="6">
        <v>221794.23</v>
      </c>
      <c r="E15" s="6">
        <v>0</v>
      </c>
      <c r="F15" s="7">
        <f t="shared" si="0"/>
        <v>222169.23</v>
      </c>
      <c r="G15" s="8">
        <f t="shared" si="1"/>
        <v>222169.23</v>
      </c>
      <c r="J15" s="26"/>
      <c r="K15" s="26"/>
      <c r="L15" s="26"/>
      <c r="M15" s="26"/>
      <c r="N15" s="26"/>
      <c r="O15" s="26"/>
      <c r="P15" s="26"/>
    </row>
    <row r="16" spans="1:16" x14ac:dyDescent="0.25">
      <c r="A16" s="5" t="s">
        <v>33</v>
      </c>
      <c r="B16" s="5" t="s">
        <v>34</v>
      </c>
      <c r="C16" s="6">
        <v>52821</v>
      </c>
      <c r="D16" s="6">
        <v>31213</v>
      </c>
      <c r="E16" s="6">
        <v>25029</v>
      </c>
      <c r="F16" s="7">
        <f t="shared" si="0"/>
        <v>109063</v>
      </c>
      <c r="G16" s="8">
        <f t="shared" si="1"/>
        <v>109063</v>
      </c>
      <c r="J16" s="26"/>
      <c r="K16" s="26"/>
      <c r="L16" s="26"/>
      <c r="M16" s="26"/>
      <c r="N16" s="26"/>
      <c r="O16" s="26"/>
      <c r="P16" s="26"/>
    </row>
    <row r="17" spans="1:16" x14ac:dyDescent="0.25">
      <c r="A17" s="5" t="s">
        <v>35</v>
      </c>
      <c r="B17" s="5" t="s">
        <v>36</v>
      </c>
      <c r="C17" s="6">
        <v>0</v>
      </c>
      <c r="D17" s="6">
        <v>0</v>
      </c>
      <c r="E17" s="6">
        <v>648</v>
      </c>
      <c r="F17" s="7">
        <f t="shared" si="0"/>
        <v>648</v>
      </c>
      <c r="G17" s="8">
        <f t="shared" si="1"/>
        <v>648</v>
      </c>
      <c r="J17" s="26"/>
      <c r="K17" s="26"/>
      <c r="L17" s="26"/>
      <c r="M17" s="26"/>
      <c r="N17" s="26"/>
      <c r="O17" s="26"/>
      <c r="P17" s="26"/>
    </row>
    <row r="18" spans="1:16" x14ac:dyDescent="0.25">
      <c r="A18" s="5" t="s">
        <v>140</v>
      </c>
      <c r="B18" s="5" t="s">
        <v>141</v>
      </c>
      <c r="C18" s="6">
        <v>0</v>
      </c>
      <c r="D18" s="6">
        <v>114</v>
      </c>
      <c r="E18" s="6">
        <v>57</v>
      </c>
      <c r="F18" s="7">
        <f t="shared" ref="F18" si="4">C18+D18+E18</f>
        <v>171</v>
      </c>
      <c r="G18" s="8">
        <f t="shared" ref="G18" si="5">C18+D18+E18</f>
        <v>171</v>
      </c>
      <c r="J18" s="26"/>
      <c r="K18" s="26"/>
      <c r="L18" s="26"/>
      <c r="M18" s="26"/>
      <c r="N18" s="26"/>
      <c r="O18" s="26"/>
      <c r="P18" s="26"/>
    </row>
    <row r="19" spans="1:16" x14ac:dyDescent="0.25">
      <c r="A19" s="5" t="s">
        <v>37</v>
      </c>
      <c r="B19" s="5" t="s">
        <v>38</v>
      </c>
      <c r="C19" s="6">
        <v>318</v>
      </c>
      <c r="D19" s="6">
        <v>976</v>
      </c>
      <c r="E19" s="6">
        <v>998</v>
      </c>
      <c r="F19" s="7">
        <f t="shared" si="0"/>
        <v>2292</v>
      </c>
      <c r="G19" s="8">
        <f t="shared" si="1"/>
        <v>2292</v>
      </c>
      <c r="J19" s="26"/>
      <c r="K19" s="26"/>
      <c r="L19" s="26"/>
      <c r="M19" s="26"/>
      <c r="N19" s="26"/>
      <c r="O19" s="26"/>
      <c r="P19" s="26"/>
    </row>
    <row r="20" spans="1:16" x14ac:dyDescent="0.25">
      <c r="A20" s="5" t="s">
        <v>39</v>
      </c>
      <c r="B20" s="5" t="s">
        <v>40</v>
      </c>
      <c r="C20" s="6">
        <v>183</v>
      </c>
      <c r="D20" s="6">
        <v>2031</v>
      </c>
      <c r="E20" s="6">
        <v>477</v>
      </c>
      <c r="F20" s="7">
        <f t="shared" si="0"/>
        <v>2691</v>
      </c>
      <c r="G20" s="8">
        <f t="shared" si="1"/>
        <v>2691</v>
      </c>
      <c r="J20" s="26"/>
      <c r="K20" s="26"/>
      <c r="L20" s="26"/>
      <c r="M20" s="26"/>
      <c r="N20" s="26"/>
      <c r="O20" s="26"/>
      <c r="P20" s="26"/>
    </row>
    <row r="21" spans="1:16" x14ac:dyDescent="0.25">
      <c r="A21" s="5" t="s">
        <v>41</v>
      </c>
      <c r="B21" s="5" t="s">
        <v>42</v>
      </c>
      <c r="C21" s="6">
        <v>373</v>
      </c>
      <c r="D21" s="6">
        <v>366</v>
      </c>
      <c r="E21" s="6">
        <v>717</v>
      </c>
      <c r="F21" s="7">
        <f t="shared" si="0"/>
        <v>1456</v>
      </c>
      <c r="G21" s="8">
        <f t="shared" si="1"/>
        <v>1456</v>
      </c>
      <c r="J21" s="26"/>
      <c r="K21" s="26"/>
      <c r="L21" s="26"/>
      <c r="M21" s="26"/>
      <c r="N21" s="26"/>
      <c r="O21" s="26"/>
      <c r="P21" s="26"/>
    </row>
    <row r="22" spans="1:16" x14ac:dyDescent="0.25">
      <c r="A22" s="5" t="s">
        <v>43</v>
      </c>
      <c r="B22" s="5" t="s">
        <v>44</v>
      </c>
      <c r="C22" s="6">
        <v>786</v>
      </c>
      <c r="D22" s="6">
        <v>157</v>
      </c>
      <c r="E22" s="6">
        <v>298</v>
      </c>
      <c r="F22" s="7">
        <f t="shared" si="0"/>
        <v>1241</v>
      </c>
      <c r="G22" s="8">
        <f t="shared" si="1"/>
        <v>1241</v>
      </c>
      <c r="J22" s="26"/>
      <c r="K22" s="26"/>
      <c r="L22" s="26"/>
      <c r="M22" s="26"/>
      <c r="N22" s="26"/>
      <c r="O22" s="26"/>
      <c r="P22" s="26"/>
    </row>
    <row r="23" spans="1:16" x14ac:dyDescent="0.25">
      <c r="A23" s="5" t="s">
        <v>45</v>
      </c>
      <c r="B23" s="5" t="s">
        <v>46</v>
      </c>
      <c r="C23" s="6">
        <v>123</v>
      </c>
      <c r="D23" s="6">
        <v>369</v>
      </c>
      <c r="E23" s="6">
        <v>7</v>
      </c>
      <c r="F23" s="7">
        <f t="shared" si="0"/>
        <v>499</v>
      </c>
      <c r="G23" s="8">
        <f t="shared" si="1"/>
        <v>499</v>
      </c>
      <c r="J23" s="26"/>
      <c r="K23" s="26"/>
      <c r="L23" s="26"/>
      <c r="M23" s="26"/>
      <c r="N23" s="26"/>
      <c r="O23" s="26"/>
      <c r="P23" s="26"/>
    </row>
    <row r="24" spans="1:16" x14ac:dyDescent="0.25">
      <c r="A24" s="5" t="s">
        <v>142</v>
      </c>
      <c r="B24" s="5" t="s">
        <v>143</v>
      </c>
      <c r="C24" s="6">
        <v>0</v>
      </c>
      <c r="D24" s="6">
        <v>85</v>
      </c>
      <c r="E24" s="6">
        <v>0</v>
      </c>
      <c r="F24" s="7">
        <f t="shared" ref="F24" si="6">C24+D24+E24</f>
        <v>85</v>
      </c>
      <c r="G24" s="8">
        <f t="shared" ref="G24" si="7">C24+D24+E24</f>
        <v>85</v>
      </c>
      <c r="J24" s="26"/>
      <c r="K24" s="26"/>
      <c r="L24" s="26"/>
      <c r="M24" s="26"/>
      <c r="N24" s="26"/>
      <c r="O24" s="26"/>
      <c r="P24" s="26"/>
    </row>
    <row r="25" spans="1:16" x14ac:dyDescent="0.25">
      <c r="A25" s="5" t="s">
        <v>47</v>
      </c>
      <c r="B25" s="5" t="s">
        <v>48</v>
      </c>
      <c r="C25" s="6">
        <v>0</v>
      </c>
      <c r="D25" s="6">
        <v>0</v>
      </c>
      <c r="E25" s="6">
        <v>71</v>
      </c>
      <c r="F25" s="7">
        <f t="shared" si="0"/>
        <v>71</v>
      </c>
      <c r="G25" s="8">
        <f t="shared" si="1"/>
        <v>71</v>
      </c>
      <c r="J25" s="26"/>
      <c r="K25" s="26"/>
      <c r="L25" s="26"/>
      <c r="M25" s="26"/>
      <c r="N25" s="26"/>
      <c r="O25" s="26"/>
      <c r="P25" s="26"/>
    </row>
    <row r="26" spans="1:16" x14ac:dyDescent="0.25">
      <c r="A26" s="5" t="s">
        <v>49</v>
      </c>
      <c r="B26" s="5" t="s">
        <v>50</v>
      </c>
      <c r="C26" s="6">
        <v>36</v>
      </c>
      <c r="D26" s="6">
        <v>44</v>
      </c>
      <c r="E26" s="6">
        <v>86</v>
      </c>
      <c r="F26" s="7">
        <f t="shared" si="0"/>
        <v>166</v>
      </c>
      <c r="G26" s="8">
        <f t="shared" si="1"/>
        <v>166</v>
      </c>
      <c r="J26" s="26"/>
      <c r="K26" s="26"/>
      <c r="L26" s="26"/>
      <c r="M26" s="26"/>
      <c r="N26" s="26"/>
      <c r="O26" s="26"/>
      <c r="P26" s="26"/>
    </row>
    <row r="27" spans="1:16" x14ac:dyDescent="0.25">
      <c r="A27" s="5" t="s">
        <v>51</v>
      </c>
      <c r="B27" s="5" t="s">
        <v>52</v>
      </c>
      <c r="C27" s="6">
        <v>218</v>
      </c>
      <c r="D27" s="6">
        <v>1563</v>
      </c>
      <c r="E27" s="6">
        <v>1025</v>
      </c>
      <c r="F27" s="7">
        <f t="shared" si="0"/>
        <v>2806</v>
      </c>
      <c r="G27" s="8">
        <f t="shared" si="1"/>
        <v>2806</v>
      </c>
      <c r="J27" s="26"/>
      <c r="K27" s="26"/>
      <c r="L27" s="26"/>
      <c r="M27" s="26"/>
      <c r="N27" s="26"/>
      <c r="O27" s="26"/>
      <c r="P27" s="26"/>
    </row>
    <row r="28" spans="1:16" x14ac:dyDescent="0.25">
      <c r="A28" s="5" t="s">
        <v>53</v>
      </c>
      <c r="B28" s="5" t="s">
        <v>54</v>
      </c>
      <c r="C28" s="6">
        <v>2057</v>
      </c>
      <c r="D28" s="6">
        <v>2141</v>
      </c>
      <c r="E28" s="6">
        <v>1242</v>
      </c>
      <c r="F28" s="7">
        <f t="shared" si="0"/>
        <v>5440</v>
      </c>
      <c r="G28" s="8">
        <f t="shared" si="1"/>
        <v>5440</v>
      </c>
    </row>
    <row r="29" spans="1:16" x14ac:dyDescent="0.25">
      <c r="A29" s="5" t="s">
        <v>55</v>
      </c>
      <c r="B29" s="5" t="s">
        <v>56</v>
      </c>
      <c r="C29" s="6">
        <v>2690</v>
      </c>
      <c r="D29" s="6">
        <v>1631</v>
      </c>
      <c r="E29" s="6">
        <v>4080</v>
      </c>
      <c r="F29" s="7">
        <f t="shared" si="0"/>
        <v>8401</v>
      </c>
      <c r="G29" s="8">
        <f t="shared" si="1"/>
        <v>8401</v>
      </c>
    </row>
    <row r="30" spans="1:16" x14ac:dyDescent="0.25">
      <c r="A30" s="5" t="s">
        <v>57</v>
      </c>
      <c r="B30" s="5" t="s">
        <v>58</v>
      </c>
      <c r="C30" s="6">
        <v>1452</v>
      </c>
      <c r="D30" s="6">
        <v>395</v>
      </c>
      <c r="E30" s="6">
        <v>701</v>
      </c>
      <c r="F30" s="7">
        <f t="shared" si="0"/>
        <v>2548</v>
      </c>
      <c r="G30" s="8">
        <f t="shared" si="1"/>
        <v>2548</v>
      </c>
    </row>
    <row r="31" spans="1:16" x14ac:dyDescent="0.25">
      <c r="A31" s="5" t="s">
        <v>59</v>
      </c>
      <c r="B31" s="5" t="s">
        <v>60</v>
      </c>
      <c r="C31" s="6">
        <v>0</v>
      </c>
      <c r="D31" s="6">
        <v>578</v>
      </c>
      <c r="E31" s="6">
        <v>704</v>
      </c>
      <c r="F31" s="7">
        <f t="shared" si="0"/>
        <v>1282</v>
      </c>
      <c r="G31" s="8">
        <f t="shared" si="1"/>
        <v>1282</v>
      </c>
    </row>
    <row r="32" spans="1:16" x14ac:dyDescent="0.25">
      <c r="A32" s="5" t="s">
        <v>61</v>
      </c>
      <c r="B32" s="5" t="s">
        <v>62</v>
      </c>
      <c r="C32" s="6">
        <v>29914</v>
      </c>
      <c r="D32" s="6">
        <v>0</v>
      </c>
      <c r="E32" s="6">
        <v>0</v>
      </c>
      <c r="F32" s="7">
        <f t="shared" si="0"/>
        <v>29914</v>
      </c>
      <c r="G32" s="8">
        <f t="shared" si="1"/>
        <v>29914</v>
      </c>
    </row>
    <row r="33" spans="1:7" x14ac:dyDescent="0.25">
      <c r="A33" s="5" t="s">
        <v>63</v>
      </c>
      <c r="B33" s="5" t="s">
        <v>64</v>
      </c>
      <c r="C33" s="6">
        <v>148</v>
      </c>
      <c r="D33" s="6">
        <v>1826</v>
      </c>
      <c r="E33" s="6">
        <v>6306</v>
      </c>
      <c r="F33" s="7">
        <f t="shared" si="0"/>
        <v>8280</v>
      </c>
      <c r="G33" s="8">
        <f t="shared" si="1"/>
        <v>8280</v>
      </c>
    </row>
    <row r="34" spans="1:7" x14ac:dyDescent="0.25">
      <c r="A34" s="5" t="s">
        <v>65</v>
      </c>
      <c r="B34" s="5" t="s">
        <v>66</v>
      </c>
      <c r="C34" s="6">
        <v>151</v>
      </c>
      <c r="D34" s="6">
        <v>302</v>
      </c>
      <c r="E34" s="6">
        <v>0</v>
      </c>
      <c r="F34" s="7">
        <f t="shared" si="0"/>
        <v>453</v>
      </c>
      <c r="G34" s="8">
        <f t="shared" si="1"/>
        <v>453</v>
      </c>
    </row>
    <row r="35" spans="1:7" x14ac:dyDescent="0.25">
      <c r="A35" s="5" t="s">
        <v>67</v>
      </c>
      <c r="B35" s="5" t="s">
        <v>68</v>
      </c>
      <c r="C35" s="6">
        <v>3058</v>
      </c>
      <c r="D35" s="6">
        <v>2853</v>
      </c>
      <c r="E35" s="6">
        <v>1056</v>
      </c>
      <c r="F35" s="7">
        <f t="shared" si="0"/>
        <v>6967</v>
      </c>
      <c r="G35" s="8">
        <f t="shared" si="1"/>
        <v>6967</v>
      </c>
    </row>
    <row r="36" spans="1:7" x14ac:dyDescent="0.25">
      <c r="A36" s="5" t="s">
        <v>69</v>
      </c>
      <c r="B36" s="5" t="s">
        <v>70</v>
      </c>
      <c r="C36" s="6">
        <v>4385</v>
      </c>
      <c r="D36" s="6">
        <v>121</v>
      </c>
      <c r="E36" s="6">
        <v>4096</v>
      </c>
      <c r="F36" s="7">
        <f>C36+D36+E36</f>
        <v>8602</v>
      </c>
      <c r="G36" s="8">
        <f t="shared" si="1"/>
        <v>8602</v>
      </c>
    </row>
    <row r="37" spans="1:7" x14ac:dyDescent="0.25">
      <c r="A37" s="5" t="s">
        <v>71</v>
      </c>
      <c r="B37" s="5" t="s">
        <v>72</v>
      </c>
      <c r="C37" s="6">
        <v>3480</v>
      </c>
      <c r="D37" s="6">
        <v>6441</v>
      </c>
      <c r="E37" s="6">
        <v>2084</v>
      </c>
      <c r="F37" s="7">
        <f t="shared" si="0"/>
        <v>12005</v>
      </c>
      <c r="G37" s="8">
        <f t="shared" si="1"/>
        <v>12005</v>
      </c>
    </row>
    <row r="38" spans="1:7" x14ac:dyDescent="0.25">
      <c r="A38" s="5" t="s">
        <v>73</v>
      </c>
      <c r="B38" s="5" t="s">
        <v>74</v>
      </c>
      <c r="C38" s="6">
        <v>4914</v>
      </c>
      <c r="D38" s="6">
        <v>3331</v>
      </c>
      <c r="E38" s="6">
        <v>6333</v>
      </c>
      <c r="F38" s="7">
        <f t="shared" si="0"/>
        <v>14578</v>
      </c>
      <c r="G38" s="8">
        <f t="shared" si="1"/>
        <v>14578</v>
      </c>
    </row>
    <row r="39" spans="1:7" x14ac:dyDescent="0.25">
      <c r="A39" s="5" t="s">
        <v>126</v>
      </c>
      <c r="B39" s="5" t="s">
        <v>127</v>
      </c>
      <c r="C39" s="6">
        <v>388</v>
      </c>
      <c r="D39" s="6">
        <v>0</v>
      </c>
      <c r="E39" s="6">
        <v>3105</v>
      </c>
      <c r="F39" s="7">
        <v>0</v>
      </c>
      <c r="G39" s="8">
        <f t="shared" si="1"/>
        <v>3493</v>
      </c>
    </row>
    <row r="40" spans="1:7" x14ac:dyDescent="0.25">
      <c r="A40" s="5" t="s">
        <v>75</v>
      </c>
      <c r="B40" s="5" t="s">
        <v>76</v>
      </c>
      <c r="C40" s="6">
        <v>17104</v>
      </c>
      <c r="D40" s="6">
        <v>18565</v>
      </c>
      <c r="E40" s="6">
        <v>9863</v>
      </c>
      <c r="F40" s="7">
        <f t="shared" si="0"/>
        <v>45532</v>
      </c>
      <c r="G40" s="8">
        <f t="shared" si="1"/>
        <v>45532</v>
      </c>
    </row>
    <row r="41" spans="1:7" x14ac:dyDescent="0.25">
      <c r="A41" s="5" t="s">
        <v>144</v>
      </c>
      <c r="B41" s="5" t="s">
        <v>145</v>
      </c>
      <c r="C41" s="6">
        <v>0</v>
      </c>
      <c r="D41" s="6">
        <v>156</v>
      </c>
      <c r="E41" s="6">
        <v>0</v>
      </c>
      <c r="F41" s="7">
        <f t="shared" ref="F41" si="8">C41+D41+E41</f>
        <v>156</v>
      </c>
      <c r="G41" s="8">
        <f t="shared" ref="G41" si="9">C41+D41+E41</f>
        <v>156</v>
      </c>
    </row>
    <row r="42" spans="1:7" x14ac:dyDescent="0.25">
      <c r="A42" s="5" t="s">
        <v>77</v>
      </c>
      <c r="B42" s="5" t="s">
        <v>78</v>
      </c>
      <c r="C42" s="6">
        <v>437</v>
      </c>
      <c r="D42" s="6">
        <v>437</v>
      </c>
      <c r="E42" s="6">
        <v>0</v>
      </c>
      <c r="F42" s="7">
        <f t="shared" si="0"/>
        <v>874</v>
      </c>
      <c r="G42" s="8">
        <f t="shared" si="1"/>
        <v>874</v>
      </c>
    </row>
    <row r="43" spans="1:7" x14ac:dyDescent="0.25">
      <c r="A43" s="5" t="s">
        <v>79</v>
      </c>
      <c r="B43" s="5" t="s">
        <v>80</v>
      </c>
      <c r="C43" s="6">
        <v>36</v>
      </c>
      <c r="D43" s="6">
        <v>59</v>
      </c>
      <c r="E43" s="6">
        <v>18</v>
      </c>
      <c r="F43" s="7">
        <f t="shared" si="0"/>
        <v>113</v>
      </c>
      <c r="G43" s="8">
        <f t="shared" si="1"/>
        <v>113</v>
      </c>
    </row>
    <row r="44" spans="1:7" ht="15.75" customHeight="1" x14ac:dyDescent="0.25">
      <c r="A44" s="5" t="s">
        <v>81</v>
      </c>
      <c r="B44" s="5" t="s">
        <v>82</v>
      </c>
      <c r="C44" s="6">
        <v>0</v>
      </c>
      <c r="D44" s="6">
        <v>566</v>
      </c>
      <c r="E44" s="6">
        <v>1524</v>
      </c>
      <c r="F44" s="7">
        <f t="shared" si="0"/>
        <v>2090</v>
      </c>
      <c r="G44" s="8">
        <f t="shared" si="1"/>
        <v>2090</v>
      </c>
    </row>
    <row r="45" spans="1:7" x14ac:dyDescent="0.25">
      <c r="A45" s="5" t="s">
        <v>83</v>
      </c>
      <c r="B45" s="5" t="s">
        <v>84</v>
      </c>
      <c r="C45" s="6">
        <v>3779.8</v>
      </c>
      <c r="D45" s="6">
        <v>4951.2</v>
      </c>
      <c r="E45" s="6">
        <v>4899.8999999999996</v>
      </c>
      <c r="F45" s="7">
        <f t="shared" si="0"/>
        <v>13630.9</v>
      </c>
      <c r="G45" s="8">
        <f t="shared" si="1"/>
        <v>13630.9</v>
      </c>
    </row>
    <row r="46" spans="1:7" x14ac:dyDescent="0.25">
      <c r="A46" s="5" t="s">
        <v>85</v>
      </c>
      <c r="B46" s="5" t="s">
        <v>86</v>
      </c>
      <c r="C46" s="6">
        <v>1468</v>
      </c>
      <c r="D46" s="6">
        <v>1159.9100000000001</v>
      </c>
      <c r="E46" s="6">
        <v>573</v>
      </c>
      <c r="F46" s="7">
        <f t="shared" si="0"/>
        <v>3200.91</v>
      </c>
      <c r="G46" s="8">
        <f t="shared" si="1"/>
        <v>3200.91</v>
      </c>
    </row>
    <row r="47" spans="1:7" x14ac:dyDescent="0.25">
      <c r="A47" s="5"/>
      <c r="B47" s="27" t="s">
        <v>87</v>
      </c>
      <c r="C47" s="28">
        <f>SUM(C13:C46)</f>
        <v>130694.8</v>
      </c>
      <c r="D47" s="28">
        <f>SUM(D13:D46)</f>
        <v>355324.33999999997</v>
      </c>
      <c r="E47" s="28">
        <f>SUM(E13:E46)</f>
        <v>78444.899999999994</v>
      </c>
      <c r="F47" s="29">
        <f>SUM(F13:F46)</f>
        <v>560971.04</v>
      </c>
      <c r="G47" s="29">
        <f>C47+D47+E47</f>
        <v>564464.03999999992</v>
      </c>
    </row>
    <row r="48" spans="1:7" x14ac:dyDescent="0.25">
      <c r="A48" s="5"/>
      <c r="B48" s="5"/>
      <c r="C48" s="6"/>
      <c r="D48" s="6"/>
      <c r="E48" s="6"/>
      <c r="F48" s="7"/>
      <c r="G48" s="8"/>
    </row>
    <row r="49" spans="1:11" x14ac:dyDescent="0.25">
      <c r="A49" s="5" t="s">
        <v>88</v>
      </c>
      <c r="B49" s="5" t="s">
        <v>89</v>
      </c>
      <c r="C49" s="6">
        <v>0</v>
      </c>
      <c r="D49" s="6">
        <v>0</v>
      </c>
      <c r="E49" s="6">
        <v>241000</v>
      </c>
      <c r="F49" s="7">
        <f t="shared" si="0"/>
        <v>241000</v>
      </c>
      <c r="G49" s="8">
        <f t="shared" si="1"/>
        <v>241000</v>
      </c>
    </row>
    <row r="50" spans="1:11" ht="15.75" thickBot="1" x14ac:dyDescent="0.3">
      <c r="A50" s="5" t="s">
        <v>90</v>
      </c>
      <c r="B50" s="5" t="s">
        <v>91</v>
      </c>
      <c r="C50" s="23">
        <v>10000</v>
      </c>
      <c r="D50" s="23">
        <v>10000</v>
      </c>
      <c r="E50" s="23">
        <v>170000</v>
      </c>
      <c r="F50" s="24">
        <f t="shared" si="0"/>
        <v>190000</v>
      </c>
      <c r="G50" s="25">
        <f t="shared" si="1"/>
        <v>190000</v>
      </c>
    </row>
    <row r="51" spans="1:11" x14ac:dyDescent="0.25">
      <c r="A51" s="5"/>
      <c r="B51" s="27" t="s">
        <v>92</v>
      </c>
      <c r="C51" s="28">
        <f>SUM(C49:C50)</f>
        <v>10000</v>
      </c>
      <c r="D51" s="28">
        <f>SUM(D49:D50)</f>
        <v>10000</v>
      </c>
      <c r="E51" s="28">
        <f>SUM(E49:E50)</f>
        <v>411000</v>
      </c>
      <c r="F51" s="29">
        <f>SUM(C51+D51+E51)</f>
        <v>431000</v>
      </c>
      <c r="G51" s="29">
        <f>SUM(C51+D51+E51)</f>
        <v>431000</v>
      </c>
    </row>
    <row r="52" spans="1:11" x14ac:dyDescent="0.25">
      <c r="A52" s="5"/>
      <c r="B52" s="5"/>
      <c r="C52" s="6"/>
      <c r="D52" s="6"/>
      <c r="E52" s="6"/>
      <c r="F52" s="7"/>
      <c r="G52" s="8"/>
      <c r="K52" s="36"/>
    </row>
    <row r="53" spans="1:11" x14ac:dyDescent="0.25">
      <c r="A53" s="5" t="s">
        <v>93</v>
      </c>
      <c r="B53" s="5" t="s">
        <v>94</v>
      </c>
      <c r="C53" s="6">
        <v>0</v>
      </c>
      <c r="D53" s="6">
        <v>0</v>
      </c>
      <c r="E53" s="6">
        <v>60000</v>
      </c>
      <c r="F53" s="7">
        <f t="shared" si="0"/>
        <v>60000</v>
      </c>
      <c r="G53" s="8">
        <f t="shared" ref="G53" si="10">C53+D53+E53</f>
        <v>60000</v>
      </c>
      <c r="H53" s="5"/>
    </row>
    <row r="54" spans="1:11" x14ac:dyDescent="0.25">
      <c r="A54" s="5" t="s">
        <v>130</v>
      </c>
      <c r="B54" s="5" t="s">
        <v>129</v>
      </c>
      <c r="C54" s="6">
        <v>30600</v>
      </c>
      <c r="D54" s="6">
        <v>0</v>
      </c>
      <c r="E54" s="6">
        <v>0</v>
      </c>
      <c r="F54" s="7">
        <f t="shared" ref="F54" si="11">C54+D54+E54</f>
        <v>30600</v>
      </c>
      <c r="G54" s="8">
        <f t="shared" ref="G54" si="12">C54+D54+E54</f>
        <v>30600</v>
      </c>
      <c r="H54" s="5"/>
    </row>
    <row r="55" spans="1:11" x14ac:dyDescent="0.25">
      <c r="A55" s="5" t="s">
        <v>128</v>
      </c>
      <c r="B55" s="5" t="s">
        <v>131</v>
      </c>
      <c r="C55" s="6">
        <v>7500</v>
      </c>
      <c r="D55" s="6">
        <v>0</v>
      </c>
      <c r="E55" s="6">
        <v>0</v>
      </c>
      <c r="F55" s="7">
        <f t="shared" ref="F55" si="13">C55+D55+E55</f>
        <v>7500</v>
      </c>
      <c r="G55" s="8">
        <f t="shared" ref="G55" si="14">C55+D55+E55</f>
        <v>7500</v>
      </c>
      <c r="H55" s="5"/>
    </row>
    <row r="56" spans="1:11" x14ac:dyDescent="0.25">
      <c r="A56" s="5" t="s">
        <v>132</v>
      </c>
      <c r="B56" s="5" t="s">
        <v>133</v>
      </c>
      <c r="C56" s="6">
        <v>10500</v>
      </c>
      <c r="D56" s="6">
        <v>0</v>
      </c>
      <c r="E56" s="6">
        <v>0</v>
      </c>
      <c r="F56" s="7">
        <f t="shared" ref="F56:F57" si="15">C56+D56+E56</f>
        <v>10500</v>
      </c>
      <c r="G56" s="8">
        <f t="shared" ref="G56:G57" si="16">C56+D56+E56</f>
        <v>10500</v>
      </c>
      <c r="H56" s="5"/>
    </row>
    <row r="57" spans="1:11" x14ac:dyDescent="0.25">
      <c r="A57" s="5" t="s">
        <v>134</v>
      </c>
      <c r="B57" s="5" t="s">
        <v>135</v>
      </c>
      <c r="C57" s="6">
        <v>2700</v>
      </c>
      <c r="D57" s="6">
        <v>0</v>
      </c>
      <c r="E57" s="6">
        <v>0</v>
      </c>
      <c r="F57" s="7">
        <f t="shared" si="15"/>
        <v>2700</v>
      </c>
      <c r="G57" s="8">
        <f t="shared" si="16"/>
        <v>2700</v>
      </c>
      <c r="H57" s="5"/>
    </row>
    <row r="58" spans="1:11" x14ac:dyDescent="0.25">
      <c r="A58" s="5" t="s">
        <v>136</v>
      </c>
      <c r="B58" s="5" t="s">
        <v>137</v>
      </c>
      <c r="C58" s="6">
        <v>24800</v>
      </c>
      <c r="D58" s="6">
        <v>0</v>
      </c>
      <c r="E58" s="6">
        <v>0</v>
      </c>
      <c r="F58" s="7">
        <f t="shared" ref="F58" si="17">C58+D58+E58</f>
        <v>24800</v>
      </c>
      <c r="G58" s="8">
        <f t="shared" ref="G58" si="18">C58+D58+E58</f>
        <v>24800</v>
      </c>
      <c r="H58" s="5"/>
    </row>
    <row r="59" spans="1:11" x14ac:dyDescent="0.25">
      <c r="A59" s="5" t="s">
        <v>146</v>
      </c>
      <c r="B59" s="5" t="s">
        <v>147</v>
      </c>
      <c r="C59" s="6">
        <v>0</v>
      </c>
      <c r="D59" s="6">
        <v>37500</v>
      </c>
      <c r="E59" s="6">
        <v>0</v>
      </c>
      <c r="F59" s="7">
        <f t="shared" ref="F59" si="19">C59+D59+E59</f>
        <v>37500</v>
      </c>
      <c r="G59" s="8">
        <f t="shared" ref="G59" si="20">C59+D59+E59</f>
        <v>37500</v>
      </c>
      <c r="H59" s="5"/>
    </row>
    <row r="60" spans="1:11" x14ac:dyDescent="0.25">
      <c r="A60" s="5" t="s">
        <v>148</v>
      </c>
      <c r="B60" s="5" t="s">
        <v>149</v>
      </c>
      <c r="C60" s="6">
        <v>0</v>
      </c>
      <c r="D60" s="6">
        <v>32000</v>
      </c>
      <c r="E60" s="6">
        <v>0</v>
      </c>
      <c r="F60" s="7">
        <f t="shared" ref="F60" si="21">C60+D60+E60</f>
        <v>32000</v>
      </c>
      <c r="G60" s="8">
        <f t="shared" ref="G60" si="22">C60+D60+E60</f>
        <v>32000</v>
      </c>
      <c r="H60" s="5"/>
    </row>
    <row r="61" spans="1:11" x14ac:dyDescent="0.25">
      <c r="A61" s="5" t="s">
        <v>150</v>
      </c>
      <c r="B61" s="5" t="s">
        <v>151</v>
      </c>
      <c r="C61" s="6">
        <v>0</v>
      </c>
      <c r="D61" s="6">
        <v>34300</v>
      </c>
      <c r="E61" s="6">
        <v>0</v>
      </c>
      <c r="F61" s="7">
        <f t="shared" ref="F61" si="23">C61+D61+E61</f>
        <v>34300</v>
      </c>
      <c r="G61" s="8">
        <f t="shared" ref="G61" si="24">C61+D61+E61</f>
        <v>34300</v>
      </c>
      <c r="H61" s="5"/>
    </row>
    <row r="62" spans="1:11" x14ac:dyDescent="0.25">
      <c r="A62" s="5" t="s">
        <v>152</v>
      </c>
      <c r="B62" s="5" t="s">
        <v>153</v>
      </c>
      <c r="C62" s="6">
        <v>0</v>
      </c>
      <c r="D62" s="6">
        <v>12000</v>
      </c>
      <c r="E62" s="6">
        <v>0</v>
      </c>
      <c r="F62" s="7">
        <f t="shared" ref="F62" si="25">C62+D62+E62</f>
        <v>12000</v>
      </c>
      <c r="G62" s="8">
        <f t="shared" ref="G62" si="26">C62+D62+E62</f>
        <v>12000</v>
      </c>
      <c r="H62" s="5"/>
    </row>
    <row r="63" spans="1:11" x14ac:dyDescent="0.25">
      <c r="A63" s="5" t="s">
        <v>156</v>
      </c>
      <c r="B63" s="5" t="s">
        <v>157</v>
      </c>
      <c r="C63" s="6">
        <v>0</v>
      </c>
      <c r="D63" s="6">
        <v>0</v>
      </c>
      <c r="E63" s="6">
        <v>46800</v>
      </c>
      <c r="F63" s="7">
        <f t="shared" ref="F63" si="27">C63+D63+E63</f>
        <v>46800</v>
      </c>
      <c r="G63" s="8">
        <f t="shared" ref="G63" si="28">C63+D63+E63</f>
        <v>46800</v>
      </c>
      <c r="H63" s="5"/>
    </row>
    <row r="64" spans="1:11" x14ac:dyDescent="0.25">
      <c r="A64" s="5" t="s">
        <v>158</v>
      </c>
      <c r="B64" s="5" t="s">
        <v>159</v>
      </c>
      <c r="C64" s="6">
        <v>0</v>
      </c>
      <c r="D64" s="6">
        <v>0</v>
      </c>
      <c r="E64" s="6">
        <v>16600</v>
      </c>
      <c r="F64" s="7">
        <f t="shared" ref="F64" si="29">C64+D64+E64</f>
        <v>16600</v>
      </c>
      <c r="G64" s="8">
        <f t="shared" ref="G64" si="30">C64+D64+E64</f>
        <v>16600</v>
      </c>
      <c r="H64" s="5"/>
    </row>
    <row r="65" spans="1:11" x14ac:dyDescent="0.25">
      <c r="A65" s="5" t="s">
        <v>160</v>
      </c>
      <c r="B65" s="5" t="s">
        <v>161</v>
      </c>
      <c r="C65" s="6">
        <v>0</v>
      </c>
      <c r="D65" s="6">
        <v>0</v>
      </c>
      <c r="E65" s="6">
        <v>38000</v>
      </c>
      <c r="F65" s="7">
        <f t="shared" ref="F65" si="31">C65+D65+E65</f>
        <v>38000</v>
      </c>
      <c r="G65" s="8">
        <f t="shared" ref="G65" si="32">C65+D65+E65</f>
        <v>38000</v>
      </c>
      <c r="H65" s="5"/>
    </row>
    <row r="66" spans="1:11" x14ac:dyDescent="0.25">
      <c r="A66" s="5" t="s">
        <v>154</v>
      </c>
      <c r="B66" s="5" t="s">
        <v>155</v>
      </c>
      <c r="C66" s="6">
        <v>0</v>
      </c>
      <c r="D66" s="6">
        <v>5400</v>
      </c>
      <c r="E66" s="6">
        <v>0</v>
      </c>
      <c r="F66" s="7">
        <f t="shared" ref="F66" si="33">C66+D66+E66</f>
        <v>5400</v>
      </c>
      <c r="G66" s="8">
        <f t="shared" ref="G66" si="34">C66+D66+E66</f>
        <v>5400</v>
      </c>
      <c r="H66" s="5"/>
    </row>
    <row r="67" spans="1:11" x14ac:dyDescent="0.25">
      <c r="A67" s="5" t="s">
        <v>95</v>
      </c>
      <c r="B67" s="5" t="s">
        <v>96</v>
      </c>
      <c r="C67" s="6">
        <v>10000</v>
      </c>
      <c r="D67" s="6">
        <v>0</v>
      </c>
      <c r="E67" s="6">
        <v>0</v>
      </c>
      <c r="F67" s="7">
        <f t="shared" si="0"/>
        <v>10000</v>
      </c>
      <c r="G67" s="8">
        <f t="shared" si="1"/>
        <v>10000</v>
      </c>
      <c r="H67" s="5"/>
    </row>
    <row r="68" spans="1:11" x14ac:dyDescent="0.25">
      <c r="A68" s="5" t="s">
        <v>162</v>
      </c>
      <c r="B68" s="5" t="s">
        <v>163</v>
      </c>
      <c r="C68" s="6">
        <v>0</v>
      </c>
      <c r="D68" s="6">
        <v>0</v>
      </c>
      <c r="E68" s="6">
        <v>2000</v>
      </c>
      <c r="F68" s="7">
        <f t="shared" ref="F68" si="35">C68+D68+E68</f>
        <v>2000</v>
      </c>
      <c r="G68" s="8">
        <f t="shared" ref="G68" si="36">C68+D68+E68</f>
        <v>2000</v>
      </c>
      <c r="H68" s="5"/>
    </row>
    <row r="69" spans="1:11" x14ac:dyDescent="0.25">
      <c r="A69" s="5" t="s">
        <v>97</v>
      </c>
      <c r="B69" s="5" t="s">
        <v>98</v>
      </c>
      <c r="C69" s="6">
        <v>25700</v>
      </c>
      <c r="D69" s="6">
        <v>24875</v>
      </c>
      <c r="E69" s="6">
        <v>34362.5</v>
      </c>
      <c r="F69" s="7">
        <f t="shared" si="0"/>
        <v>84937.5</v>
      </c>
      <c r="G69" s="8">
        <f t="shared" si="1"/>
        <v>84937.5</v>
      </c>
    </row>
    <row r="70" spans="1:11" x14ac:dyDescent="0.25">
      <c r="A70" s="5" t="s">
        <v>99</v>
      </c>
      <c r="B70" s="5" t="s">
        <v>100</v>
      </c>
      <c r="C70" s="6">
        <v>0</v>
      </c>
      <c r="D70" s="6">
        <v>0</v>
      </c>
      <c r="E70" s="6">
        <v>567197.12</v>
      </c>
      <c r="F70" s="7">
        <f t="shared" si="0"/>
        <v>567197.12</v>
      </c>
      <c r="G70" s="8">
        <f t="shared" si="1"/>
        <v>567197.12</v>
      </c>
    </row>
    <row r="71" spans="1:11" x14ac:dyDescent="0.25">
      <c r="A71" s="5" t="s">
        <v>101</v>
      </c>
      <c r="B71" s="5" t="s">
        <v>102</v>
      </c>
      <c r="C71" s="6">
        <v>0</v>
      </c>
      <c r="D71" s="6">
        <v>3000</v>
      </c>
      <c r="E71" s="6">
        <v>0</v>
      </c>
      <c r="F71" s="7">
        <f t="shared" si="0"/>
        <v>3000</v>
      </c>
      <c r="G71" s="8">
        <f t="shared" si="1"/>
        <v>3000</v>
      </c>
    </row>
    <row r="72" spans="1:11" x14ac:dyDescent="0.25">
      <c r="A72" s="5" t="s">
        <v>103</v>
      </c>
      <c r="B72" s="5" t="s">
        <v>104</v>
      </c>
      <c r="C72" s="6">
        <v>0</v>
      </c>
      <c r="D72" s="6">
        <v>4000</v>
      </c>
      <c r="E72" s="6">
        <v>0</v>
      </c>
      <c r="F72" s="7">
        <f t="shared" si="0"/>
        <v>4000</v>
      </c>
      <c r="G72" s="8">
        <f t="shared" si="1"/>
        <v>4000</v>
      </c>
    </row>
    <row r="73" spans="1:11" ht="15.75" thickBot="1" x14ac:dyDescent="0.3">
      <c r="A73" s="5" t="s">
        <v>164</v>
      </c>
      <c r="B73" s="5" t="s">
        <v>165</v>
      </c>
      <c r="C73" s="23">
        <v>0</v>
      </c>
      <c r="D73" s="23">
        <v>0</v>
      </c>
      <c r="E73" s="6">
        <v>30000</v>
      </c>
      <c r="F73" s="7">
        <f t="shared" ref="F73" si="37">C73+D73+E73</f>
        <v>30000</v>
      </c>
      <c r="G73" s="8">
        <f t="shared" ref="G73" si="38">C73+D73+E73</f>
        <v>30000</v>
      </c>
      <c r="K73" s="36"/>
    </row>
    <row r="74" spans="1:11" x14ac:dyDescent="0.25">
      <c r="A74" s="5"/>
      <c r="B74" s="27" t="s">
        <v>105</v>
      </c>
      <c r="C74" s="37">
        <f>SUM(C53:C73)</f>
        <v>111800</v>
      </c>
      <c r="D74" s="37">
        <f>SUM(D53:D73)</f>
        <v>153075</v>
      </c>
      <c r="E74" s="37">
        <f>SUM(E53:E73)</f>
        <v>794959.62</v>
      </c>
      <c r="F74" s="38">
        <f>SUM(C74:E74)</f>
        <v>1059834.6200000001</v>
      </c>
      <c r="G74" s="38">
        <f>SUM(C74:E74)</f>
        <v>1059834.6200000001</v>
      </c>
    </row>
    <row r="75" spans="1:11" x14ac:dyDescent="0.25">
      <c r="A75" s="5"/>
      <c r="B75" s="5"/>
      <c r="C75" s="39"/>
      <c r="D75" s="39"/>
      <c r="E75" s="39"/>
      <c r="F75" s="40"/>
      <c r="G75" s="41"/>
    </row>
    <row r="76" spans="1:11" ht="15.75" thickBot="1" x14ac:dyDescent="0.3">
      <c r="A76" s="5" t="s">
        <v>106</v>
      </c>
      <c r="B76" s="5" t="s">
        <v>107</v>
      </c>
      <c r="C76" s="23">
        <v>17100</v>
      </c>
      <c r="D76" s="23">
        <v>249044.36</v>
      </c>
      <c r="E76" s="23">
        <v>46624.28</v>
      </c>
      <c r="F76" s="24">
        <f>SUM(C76:E76)</f>
        <v>312768.64000000001</v>
      </c>
      <c r="G76" s="25">
        <f t="shared" ref="G76" si="39">C76+D76+E76</f>
        <v>312768.64000000001</v>
      </c>
    </row>
    <row r="77" spans="1:11" x14ac:dyDescent="0.25">
      <c r="A77" s="5"/>
      <c r="B77" s="27" t="s">
        <v>108</v>
      </c>
      <c r="C77" s="37">
        <f>SUM(C76)</f>
        <v>17100</v>
      </c>
      <c r="D77" s="37">
        <f>SUM(D76)</f>
        <v>249044.36</v>
      </c>
      <c r="E77" s="37">
        <f>SUM(E76)</f>
        <v>46624.28</v>
      </c>
      <c r="F77" s="38">
        <f>SUM(C77:E77)</f>
        <v>312768.64000000001</v>
      </c>
      <c r="G77" s="38">
        <f>SUM(C77:E77)</f>
        <v>312768.64000000001</v>
      </c>
      <c r="K77" s="36"/>
    </row>
    <row r="78" spans="1:11" x14ac:dyDescent="0.25">
      <c r="A78" s="5"/>
      <c r="B78" s="5"/>
      <c r="C78" s="39"/>
      <c r="D78" s="39"/>
      <c r="E78" s="39"/>
      <c r="F78" s="40"/>
      <c r="G78" s="41"/>
    </row>
    <row r="79" spans="1:11" x14ac:dyDescent="0.25">
      <c r="A79" s="5" t="s">
        <v>109</v>
      </c>
      <c r="B79" s="5" t="s">
        <v>110</v>
      </c>
      <c r="C79" s="6">
        <v>1000</v>
      </c>
      <c r="D79" s="6">
        <v>1100</v>
      </c>
      <c r="E79" s="6">
        <v>1000</v>
      </c>
      <c r="F79" s="7">
        <f t="shared" ref="F79:F83" si="40">C79+D79+E79</f>
        <v>3100</v>
      </c>
      <c r="G79" s="8">
        <f>C79+D79+E79</f>
        <v>3100</v>
      </c>
    </row>
    <row r="80" spans="1:11" x14ac:dyDescent="0.25">
      <c r="A80" s="5" t="s">
        <v>111</v>
      </c>
      <c r="B80" s="5" t="s">
        <v>112</v>
      </c>
      <c r="C80" s="6">
        <v>5560</v>
      </c>
      <c r="D80" s="6">
        <v>14690</v>
      </c>
      <c r="E80" s="6">
        <v>0</v>
      </c>
      <c r="F80" s="7">
        <f t="shared" si="40"/>
        <v>20250</v>
      </c>
      <c r="G80" s="8">
        <f>C80+D80+E80</f>
        <v>20250</v>
      </c>
    </row>
    <row r="81" spans="1:7" x14ac:dyDescent="0.25">
      <c r="A81" s="5" t="s">
        <v>113</v>
      </c>
      <c r="B81" s="5" t="s">
        <v>114</v>
      </c>
      <c r="C81" s="6">
        <v>77759.64</v>
      </c>
      <c r="D81" s="6">
        <v>179256.54</v>
      </c>
      <c r="E81" s="6">
        <v>81742.210000000006</v>
      </c>
      <c r="F81" s="7">
        <f t="shared" si="40"/>
        <v>338758.39</v>
      </c>
      <c r="G81" s="8">
        <f t="shared" si="1"/>
        <v>338758.39</v>
      </c>
    </row>
    <row r="82" spans="1:7" x14ac:dyDescent="0.25">
      <c r="A82" s="5" t="s">
        <v>115</v>
      </c>
      <c r="B82" s="5" t="s">
        <v>116</v>
      </c>
      <c r="C82" s="6">
        <v>141994.46</v>
      </c>
      <c r="D82" s="6">
        <v>150653.1</v>
      </c>
      <c r="E82" s="6">
        <v>143434.46</v>
      </c>
      <c r="F82" s="7">
        <f t="shared" si="40"/>
        <v>436082.02</v>
      </c>
      <c r="G82" s="8">
        <f t="shared" si="1"/>
        <v>436082.02</v>
      </c>
    </row>
    <row r="83" spans="1:7" x14ac:dyDescent="0.25">
      <c r="A83" s="5" t="s">
        <v>117</v>
      </c>
      <c r="B83" s="5" t="s">
        <v>118</v>
      </c>
      <c r="C83" s="6">
        <v>0</v>
      </c>
      <c r="D83" s="6">
        <v>0</v>
      </c>
      <c r="E83" s="6">
        <v>1</v>
      </c>
      <c r="F83" s="7">
        <f t="shared" si="40"/>
        <v>1</v>
      </c>
      <c r="G83" s="8">
        <f t="shared" ref="G83" si="41">C83+D83+E83</f>
        <v>1</v>
      </c>
    </row>
    <row r="84" spans="1:7" x14ac:dyDescent="0.25">
      <c r="A84" s="42"/>
      <c r="B84" s="43" t="s">
        <v>119</v>
      </c>
      <c r="C84" s="44">
        <f>SUM(C79:C83)</f>
        <v>226314.09999999998</v>
      </c>
      <c r="D84" s="44">
        <f>SUM(D79:D83)</f>
        <v>345699.64</v>
      </c>
      <c r="E84" s="44">
        <f>SUM(E79:E83)</f>
        <v>226177.66999999998</v>
      </c>
      <c r="F84" s="44">
        <f>SUM(C84:E84)</f>
        <v>798191.40999999992</v>
      </c>
      <c r="G84" s="38">
        <f>SUM(C84:E84)</f>
        <v>798191.40999999992</v>
      </c>
    </row>
    <row r="85" spans="1:7" x14ac:dyDescent="0.25">
      <c r="A85" s="45"/>
      <c r="B85" s="45"/>
      <c r="C85" s="46"/>
      <c r="D85" s="46"/>
      <c r="E85" s="46"/>
      <c r="F85" s="45"/>
      <c r="G85" s="45"/>
    </row>
    <row r="86" spans="1:7" ht="15.75" thickBot="1" x14ac:dyDescent="0.3">
      <c r="A86" s="47"/>
      <c r="B86" s="47" t="s">
        <v>120</v>
      </c>
      <c r="C86" s="48">
        <v>8008.45</v>
      </c>
      <c r="D86" s="48">
        <v>8519.14</v>
      </c>
      <c r="E86" s="48">
        <v>8186.78</v>
      </c>
      <c r="F86" s="48">
        <f>C86+D86+E86</f>
        <v>24714.37</v>
      </c>
      <c r="G86" s="48">
        <f>C86+D86+E86</f>
        <v>24714.37</v>
      </c>
    </row>
    <row r="87" spans="1:7" x14ac:dyDescent="0.25">
      <c r="A87" s="47"/>
      <c r="B87" s="43" t="s">
        <v>121</v>
      </c>
      <c r="C87" s="49">
        <f>SUM(C86)</f>
        <v>8008.45</v>
      </c>
      <c r="D87" s="49">
        <f>SUM(D86)</f>
        <v>8519.14</v>
      </c>
      <c r="E87" s="49">
        <f>SUM(E86)</f>
        <v>8186.78</v>
      </c>
      <c r="F87" s="49">
        <f>SUM(C87:E87)</f>
        <v>24714.37</v>
      </c>
      <c r="G87" s="49">
        <f>SUM(C87:E87)</f>
        <v>24714.37</v>
      </c>
    </row>
    <row r="88" spans="1:7" x14ac:dyDescent="0.25">
      <c r="A88" s="47"/>
      <c r="B88" s="47"/>
      <c r="C88" s="50"/>
      <c r="D88" s="50"/>
      <c r="E88" s="50"/>
      <c r="F88" s="50"/>
      <c r="G88" s="50"/>
    </row>
  </sheetData>
  <mergeCells count="5">
    <mergeCell ref="A1:A2"/>
    <mergeCell ref="B1:B2"/>
    <mergeCell ref="F1:F2"/>
    <mergeCell ref="J4:P4"/>
    <mergeCell ref="M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2025-06-16T17:29:00Z</dcterms:created>
  <dcterms:modified xsi:type="dcterms:W3CDTF">2025-07-07T23:04:31Z</dcterms:modified>
</cp:coreProperties>
</file>