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er trimestre 202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E13" i="1"/>
  <c r="D13" i="1"/>
  <c r="C13" i="1"/>
  <c r="F63" i="1"/>
  <c r="G63" i="1"/>
  <c r="F61" i="1"/>
  <c r="G61" i="1"/>
  <c r="F60" i="1"/>
  <c r="G60" i="1"/>
  <c r="F62" i="1"/>
  <c r="G62" i="1"/>
  <c r="F59" i="1"/>
  <c r="G59" i="1"/>
  <c r="F58" i="1"/>
  <c r="G58" i="1"/>
  <c r="F13" i="1" l="1"/>
  <c r="F57" i="1"/>
  <c r="G57" i="1"/>
  <c r="F56" i="1"/>
  <c r="G56" i="1"/>
  <c r="F55" i="1"/>
  <c r="G55" i="1"/>
  <c r="E48" i="1"/>
  <c r="F47" i="1"/>
  <c r="G47" i="1"/>
  <c r="D48" i="1"/>
  <c r="F42" i="1"/>
  <c r="G42" i="1"/>
  <c r="F33" i="1"/>
  <c r="G33" i="1"/>
  <c r="G20" i="1"/>
  <c r="F20" i="1"/>
  <c r="F19" i="1"/>
  <c r="G19" i="1"/>
  <c r="F64" i="1" l="1"/>
  <c r="G64" i="1"/>
  <c r="F54" i="1"/>
  <c r="G54" i="1"/>
  <c r="G34" i="1"/>
  <c r="F34" i="1"/>
  <c r="G32" i="1"/>
  <c r="F32" i="1"/>
  <c r="G3" i="1"/>
  <c r="E79" i="1"/>
  <c r="D79" i="1"/>
  <c r="C79" i="1"/>
  <c r="G78" i="1"/>
  <c r="F78" i="1"/>
  <c r="F79" i="1" s="1"/>
  <c r="E76" i="1"/>
  <c r="D76" i="1"/>
  <c r="C76" i="1"/>
  <c r="G75" i="1"/>
  <c r="F75" i="1"/>
  <c r="G74" i="1"/>
  <c r="F74" i="1"/>
  <c r="G73" i="1"/>
  <c r="F73" i="1"/>
  <c r="E71" i="1"/>
  <c r="D71" i="1"/>
  <c r="C71" i="1"/>
  <c r="G70" i="1"/>
  <c r="F70" i="1"/>
  <c r="F71" i="1" s="1"/>
  <c r="E68" i="1"/>
  <c r="D68" i="1"/>
  <c r="C68" i="1"/>
  <c r="G67" i="1"/>
  <c r="F67" i="1"/>
  <c r="G66" i="1"/>
  <c r="F66" i="1"/>
  <c r="G65" i="1"/>
  <c r="F65" i="1"/>
  <c r="E52" i="1"/>
  <c r="D52" i="1"/>
  <c r="C52" i="1"/>
  <c r="G51" i="1"/>
  <c r="F51" i="1"/>
  <c r="G50" i="1"/>
  <c r="F50" i="1"/>
  <c r="F52" i="1" s="1"/>
  <c r="G46" i="1"/>
  <c r="F46" i="1"/>
  <c r="G45" i="1"/>
  <c r="F45" i="1"/>
  <c r="G44" i="1"/>
  <c r="F44" i="1"/>
  <c r="G43" i="1"/>
  <c r="F43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18" i="1"/>
  <c r="F18" i="1"/>
  <c r="G17" i="1"/>
  <c r="F17" i="1"/>
  <c r="G16" i="1"/>
  <c r="F16" i="1"/>
  <c r="G15" i="1"/>
  <c r="F15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F3" i="1"/>
  <c r="G13" i="1" l="1"/>
  <c r="F48" i="1"/>
  <c r="F68" i="1"/>
  <c r="G79" i="1"/>
  <c r="P6" i="1" s="1"/>
  <c r="G76" i="1"/>
  <c r="O6" i="1" s="1"/>
  <c r="F76" i="1"/>
  <c r="G71" i="1"/>
  <c r="N6" i="1" s="1"/>
  <c r="G68" i="1"/>
  <c r="M6" i="1" s="1"/>
  <c r="G52" i="1"/>
  <c r="L6" i="1" s="1"/>
  <c r="G48" i="1"/>
  <c r="K6" i="1" s="1"/>
  <c r="J6" i="1"/>
  <c r="O9" i="1" l="1"/>
</calcChain>
</file>

<file path=xl/sharedStrings.xml><?xml version="1.0" encoding="utf-8"?>
<sst xmlns="http://schemas.openxmlformats.org/spreadsheetml/2006/main" count="151" uniqueCount="151">
  <si>
    <t>CUENTA CONTABLE</t>
  </si>
  <si>
    <t>CONCEPTO</t>
  </si>
  <si>
    <t>TOTAL SIPOT</t>
  </si>
  <si>
    <t>1.1.2.2.01.0007.00002</t>
  </si>
  <si>
    <t>POLICIA IND. BANC. Y COM DEL VALLE D</t>
  </si>
  <si>
    <t>1.1.2.2.01.0007.00009</t>
  </si>
  <si>
    <t>ISSSTE SONORA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</si>
  <si>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</si>
  <si>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</si>
  <si>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</si>
  <si>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</si>
  <si>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</si>
  <si>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</si>
  <si>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</si>
  <si>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1.1.2.2.01.0007.00012</t>
  </si>
  <si>
    <t>CENTRO MEDICO 20 DE NOVIEMBRE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</si>
  <si>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</si>
  <si>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</si>
  <si>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</si>
  <si>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</si>
  <si>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</si>
  <si>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</si>
  <si>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TOTAL DE INGRESOS</t>
  </si>
  <si>
    <t>1.1.2.2.01.0007.00030</t>
  </si>
  <si>
    <t>ISSSEMYM, MATERNO INFANTIL</t>
  </si>
  <si>
    <t>1.1.2.2.01.0007.00034</t>
  </si>
  <si>
    <t>ISSSEMYM CENTRO MEDICO ECATEPEC</t>
  </si>
  <si>
    <t>1.1.2.2.01.0007.00042</t>
  </si>
  <si>
    <t>SEDENA HOSPITAL MILITAR  DE ESPECIALI</t>
  </si>
  <si>
    <t>1.1.2.2.01.0007.00043</t>
  </si>
  <si>
    <t>HOSPITAL DE LA NIÑEZ  OAXAQUEÑA</t>
  </si>
  <si>
    <t>TOTAL SUBROGADOS</t>
  </si>
  <si>
    <t>1.1.2.2.01.0008.00001</t>
  </si>
  <si>
    <t>ATENCION SALAS GENERALES</t>
  </si>
  <si>
    <t>4.1.7.3.01.0001.00020</t>
  </si>
  <si>
    <t>SERVICIO DE RADIOTERAPIA</t>
  </si>
  <si>
    <t>4.1.7.3.01.0001.00021</t>
  </si>
  <si>
    <t>SUBDIRECCION  DE ASISTENCIA MEDICA</t>
  </si>
  <si>
    <t>4.1.7.3.01.0001.00022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</si>
  <si>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</si>
  <si>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</si>
  <si>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</si>
  <si>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</si>
  <si>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</si>
  <si>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</si>
  <si>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</si>
  <si>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</si>
  <si>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</si>
  <si>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4.1.7.3.01.0001.00029</t>
  </si>
  <si>
    <t>HEMATO-ONCOLOGIA</t>
  </si>
  <si>
    <t>4.1.7.3.01.0001.00032</t>
  </si>
  <si>
    <t>NEUROLOGIA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</si>
  <si>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</si>
  <si>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</si>
  <si>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</si>
  <si>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</si>
  <si>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</si>
  <si>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</si>
  <si>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</si>
  <si>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</si>
  <si>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</si>
  <si>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</si>
  <si>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</si>
  <si>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</si>
  <si>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</si>
  <si>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</si>
  <si>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</si>
  <si>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</si>
  <si>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</si>
  <si>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</si>
  <si>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4.1.7.3.01.0001.00048</t>
  </si>
  <si>
    <t>LABORATORIO DE FARMACIA</t>
  </si>
  <si>
    <t>4.1.7.3.01.0001.00049</t>
  </si>
  <si>
    <t>IMAGINOLOGIA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</si>
  <si>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</si>
  <si>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</si>
  <si>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</si>
  <si>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</si>
  <si>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</si>
  <si>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</si>
  <si>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</si>
  <si>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</si>
  <si>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</si>
  <si>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</si>
  <si>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</si>
  <si>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</si>
  <si>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</si>
  <si>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</si>
  <si>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</si>
  <si>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</si>
  <si>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4.3.9.9.03.0002.00008</t>
  </si>
  <si>
    <t>PRACTICAS HOSPITALARIAS ENFERMERIA</t>
  </si>
  <si>
    <t>4.3.9.9.03.0004.00004</t>
  </si>
  <si>
    <t>PASANTIAS</t>
  </si>
  <si>
    <t>4.3.9.9.03.0004.00008</t>
  </si>
  <si>
    <t>PAGO DERECHO A EXAMEN 2024</t>
  </si>
  <si>
    <t>4.3.9.9.03.0004.00010</t>
  </si>
  <si>
    <t>ROTACION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</si>
  <si>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</si>
  <si>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</si>
  <si>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</si>
  <si>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</si>
  <si>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</si>
  <si>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</si>
  <si>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4.3.9.9.09.0017</t>
  </si>
  <si>
    <t>DIVERSOS</t>
  </si>
  <si>
    <t>4.3.9.9.09.0019</t>
  </si>
  <si>
    <t>RENTA DE ESPACIO.</t>
  </si>
  <si>
    <t>TOTAL OTROS</t>
  </si>
  <si>
    <t>PRODUCTOS FINANCIEROS (INTERESES)</t>
  </si>
  <si>
    <t>TOTAL  INTERESES</t>
  </si>
  <si>
    <t>ENERO</t>
  </si>
  <si>
    <t>FEBRERO</t>
  </si>
  <si>
    <t>MARZO</t>
  </si>
  <si>
    <t>SIPOT 1ER. TRIMESTRE</t>
  </si>
  <si>
    <t>DESGLOSE DE INGRESO PRIMER TRIMESTRE 2023</t>
  </si>
  <si>
    <t>4.1.7.3.01.0001.00039</t>
  </si>
  <si>
    <t>CIRUGIA PLASTICA RECONSTRUCTIVA</t>
  </si>
  <si>
    <t>4.1.7.3.01.0001.00041</t>
  </si>
  <si>
    <t>NEUROCIRUGIA</t>
  </si>
  <si>
    <t>4.3.9.9.03.0001.00087</t>
  </si>
  <si>
    <t>ENE 2024 C. PREP.EXAMEN DE GRADO DE</t>
  </si>
  <si>
    <t>4.3.9.9.03.0004.00003</t>
  </si>
  <si>
    <t>CURSOS DE ESPECIALIZACION</t>
  </si>
  <si>
    <t>4.1.7.3.01.0001.00023</t>
  </si>
  <si>
    <t>INFECTOLOGIA</t>
  </si>
  <si>
    <t>4.1.7.3.01.0001.00024</t>
  </si>
  <si>
    <t>TERAPIA INTENSIVA</t>
  </si>
  <si>
    <t>4.1.7.3.01.0001.00040</t>
  </si>
  <si>
    <t>ORTOPEDIA</t>
  </si>
  <si>
    <t>4.1.7.3.01.0001.00053</t>
  </si>
  <si>
    <t>PATOLOGIA</t>
  </si>
  <si>
    <t>4.3.9.9.03.0001.00088</t>
  </si>
  <si>
    <t>4.3.9.9.03.0001.00089</t>
  </si>
  <si>
    <t>4.3.9.9.03.0001.00090</t>
  </si>
  <si>
    <t>4.1.7.3.01.0009.00001</t>
  </si>
  <si>
    <t>IMSS-BIENESTAR</t>
  </si>
  <si>
    <t>FEB 2024 4TA. REUNION INTERNACIONAL</t>
  </si>
  <si>
    <t>ENE 2024 CALIDAD DE ATENCION EN LA P</t>
  </si>
  <si>
    <t>12-14 FEB CIRUGIA ONCOLOGICA PEDIAT</t>
  </si>
  <si>
    <t>4.3.9.9.03.0001.00091</t>
  </si>
  <si>
    <t>4.3.9.9.03.0001.00092</t>
  </si>
  <si>
    <t>MAR 2024 DIP. DE ELECTROENCEFALOGR</t>
  </si>
  <si>
    <t>FEB 2024- MAR 2025 D MED INTEGRAL DE</t>
  </si>
  <si>
    <t>4.3.9.9.03.0001.00093</t>
  </si>
  <si>
    <t>4.3.9.9.03.0001.00094</t>
  </si>
  <si>
    <t>MAR-ABR 2024 CAPACITACION EN MICOL</t>
  </si>
  <si>
    <t>FEB-AGO 2024 DIP. ACT. ORTOPEDIA PEDI</t>
  </si>
  <si>
    <t>4.3.9.9.03.0002.00010</t>
  </si>
  <si>
    <t>POSGRADO EN ENF. ONCOLOGIA, NEON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</si>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</sst>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0" fontId="5" fillId="0" borderId="0" xfId="1" applyFont="1" applyFill="1" applyBorder="1"/>
    <xf numFmtId="164" fontId="1" fillId="6" borderId="0" xfId="0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0" fontId="6" fillId="7" borderId="0" xfId="1" applyFont="1" applyFill="1" applyBorder="1"/>
    <xf numFmtId="4" fontId="7" fillId="7" borderId="0" xfId="2" applyNumberFormat="1" applyFont="1" applyFill="1" applyBorder="1"/>
    <xf numFmtId="4" fontId="7" fillId="7" borderId="0" xfId="1" applyNumberFormat="1" applyFont="1" applyFill="1" applyBorder="1"/>
    <xf numFmtId="4" fontId="8" fillId="7" borderId="0" xfId="2" applyNumberFormat="1" applyFont="1" applyFill="1" applyBorder="1"/>
    <xf numFmtId="4" fontId="8" fillId="7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7" borderId="0" xfId="1" applyFont="1" applyFill="1"/>
    <xf numFmtId="4" fontId="9" fillId="7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7" borderId="0" xfId="1" applyNumberFormat="1" applyFont="1" applyFill="1"/>
    <xf numFmtId="4" fontId="8" fillId="0" borderId="0" xfId="1" applyNumberFormat="1" applyFont="1" applyFill="1"/>
    <xf numFmtId="17" fontId="5" fillId="0" borderId="0" xfId="1" applyNumberFormat="1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workbookViewId="0">
      <selection activeCell="J18" sqref="J18"/>
    </sheetView>
  </sheetViews>
  <sheetFormatPr baseColWidth="10" defaultRowHeight="15" x14ac:dyDescent="0.25"/>
  <cols>
    <col min="1" max="1" width="18" customWidth="1"/>
    <col min="2" max="2" width="32.42578125" customWidth="1"/>
    <col min="3" max="5" width="11.42578125" customWidth="1"/>
    <col min="6" max="6" width="12.42578125" customWidth="1"/>
    <col min="7" max="7" width="12.140625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45" t="s">
        <v>0</v>
      </c>
      <c r="B1" s="45" t="s">
        <v>1</v>
      </c>
      <c r="C1" s="1"/>
      <c r="D1" s="1"/>
      <c r="E1" s="1"/>
      <c r="F1" s="47" t="s">
        <v>114</v>
      </c>
      <c r="G1" s="2" t="s">
        <v>2</v>
      </c>
      <c r="J1" t="s">
        <v>150</v>
      </c>
    </row>
    <row r="2" spans="1:16" x14ac:dyDescent="0.25">
      <c r="A2" s="46"/>
      <c r="B2" s="46"/>
      <c r="C2" s="3" t="s">
        <v>111</v>
      </c>
      <c r="D2" s="3" t="s">
        <v>112</v>
      </c>
      <c r="E2" s="3" t="s">
        <v>113</v>
      </c>
      <c r="F2" s="48"/>
      <c r="G2" s="4">
        <v>2024</v>
      </c>
    </row>
    <row r="3" spans="1:16" ht="15.75" thickBot="1" x14ac:dyDescent="0.3">
      <c r="A3" s="5" t="s">
        <v>3</v>
      </c>
      <c r="B3" s="5" t="s">
        <v>4</v>
      </c>
      <c r="C3" s="6">
        <v>0</v>
      </c>
      <c r="D3" s="6">
        <v>31544</v>
      </c>
      <c r="E3" s="6">
        <v>0</v>
      </c>
      <c r="F3" s="7">
        <f t="shared" ref="F3:F67" si="0">C3+D3+E3</f>
        <v>31544</v>
      </c>
      <c r="G3" s="8">
        <f>C3+D3+E3</f>
        <v>31544</v>
      </c>
    </row>
    <row r="4" spans="1:16" ht="15.75" thickBot="1" x14ac:dyDescent="0.3">
      <c r="A4" s="5" t="s">
        <v>5</v>
      </c>
      <c r="B4" s="5" t="s">
        <v>6</v>
      </c>
      <c r="C4" s="6">
        <v>610686</v>
      </c>
      <c r="D4" s="6">
        <v>2850000.05</v>
      </c>
      <c r="E4" s="6">
        <v>1065313.95</v>
      </c>
      <c r="F4" s="7">
        <f t="shared" si="0"/>
        <v>4526000</v>
      </c>
      <c r="G4" s="8">
        <f t="shared" ref="G4:G75" si="1">C4+D4+E4</f>
        <v>4526000</v>
      </c>
      <c r="J4" s="49" t="s">
        <v>115</v>
      </c>
      <c r="K4" s="50"/>
      <c r="L4" s="50"/>
      <c r="M4" s="50"/>
      <c r="N4" s="50"/>
      <c r="O4" s="50"/>
      <c r="P4" s="51"/>
    </row>
    <row r="5" spans="1:16" ht="15.75" thickBot="1" x14ac:dyDescent="0.3">
      <c r="A5" s="5" t="s">
        <v>14</v>
      </c>
      <c r="B5" s="5" t="s">
        <v>15</v>
      </c>
      <c r="C5" s="6">
        <v>300528</v>
      </c>
      <c r="D5" s="6">
        <v>0</v>
      </c>
      <c r="E5" s="6">
        <v>0</v>
      </c>
      <c r="F5" s="7">
        <f t="shared" si="0"/>
        <v>300528</v>
      </c>
      <c r="G5" s="8">
        <f t="shared" si="1"/>
        <v>300528</v>
      </c>
      <c r="J5" s="9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1" t="s">
        <v>13</v>
      </c>
    </row>
    <row r="6" spans="1:16" x14ac:dyDescent="0.25">
      <c r="A6" s="5" t="s">
        <v>16</v>
      </c>
      <c r="B6" s="5" t="s">
        <v>17</v>
      </c>
      <c r="C6" s="6">
        <v>0</v>
      </c>
      <c r="D6" s="6">
        <v>0</v>
      </c>
      <c r="E6" s="6">
        <v>40504</v>
      </c>
      <c r="F6" s="7">
        <f t="shared" si="0"/>
        <v>40504</v>
      </c>
      <c r="G6" s="8">
        <f t="shared" si="1"/>
        <v>40504</v>
      </c>
      <c r="J6" s="12">
        <f>G13</f>
        <v>7576552</v>
      </c>
      <c r="K6" s="13">
        <f>G48</f>
        <v>7523076.2599999998</v>
      </c>
      <c r="L6" s="13">
        <f>G52</f>
        <v>0</v>
      </c>
      <c r="M6" s="13">
        <f>G68</f>
        <v>589808</v>
      </c>
      <c r="N6" s="13">
        <f>G71</f>
        <v>818040.7300000001</v>
      </c>
      <c r="O6" s="13">
        <f>G76</f>
        <v>9431834.8799999971</v>
      </c>
      <c r="P6" s="14">
        <f>G79</f>
        <v>24156.959999999999</v>
      </c>
    </row>
    <row r="7" spans="1:16" x14ac:dyDescent="0.25">
      <c r="A7" s="5" t="s">
        <v>18</v>
      </c>
      <c r="B7" s="5" t="s">
        <v>19</v>
      </c>
      <c r="C7" s="6">
        <v>7196</v>
      </c>
      <c r="D7" s="6">
        <v>0</v>
      </c>
      <c r="E7" s="6">
        <v>17960</v>
      </c>
      <c r="F7" s="7">
        <f t="shared" si="0"/>
        <v>25156</v>
      </c>
      <c r="G7" s="8">
        <f t="shared" si="1"/>
        <v>25156</v>
      </c>
      <c r="J7" s="15"/>
      <c r="K7" s="16"/>
      <c r="L7" s="16"/>
      <c r="M7" s="16"/>
      <c r="N7" s="16"/>
      <c r="O7" s="16"/>
      <c r="P7" s="17"/>
    </row>
    <row r="8" spans="1:16" x14ac:dyDescent="0.25">
      <c r="A8" s="5" t="s">
        <v>20</v>
      </c>
      <c r="B8" s="18" t="s">
        <v>21</v>
      </c>
      <c r="C8" s="6">
        <v>216545</v>
      </c>
      <c r="D8" s="6">
        <v>154301</v>
      </c>
      <c r="E8" s="6">
        <v>290724</v>
      </c>
      <c r="F8" s="7">
        <f t="shared" si="0"/>
        <v>661570</v>
      </c>
      <c r="G8" s="8">
        <f t="shared" si="1"/>
        <v>661570</v>
      </c>
      <c r="J8" s="15"/>
      <c r="K8" s="16"/>
      <c r="L8" s="16"/>
      <c r="M8" s="16"/>
      <c r="N8" s="16"/>
      <c r="O8" s="16"/>
      <c r="P8" s="17"/>
    </row>
    <row r="9" spans="1:16" x14ac:dyDescent="0.25">
      <c r="A9" s="5" t="s">
        <v>23</v>
      </c>
      <c r="B9" s="18" t="s">
        <v>24</v>
      </c>
      <c r="C9" s="6">
        <v>684383</v>
      </c>
      <c r="D9" s="6">
        <v>296998</v>
      </c>
      <c r="E9" s="6">
        <v>294660</v>
      </c>
      <c r="F9" s="7">
        <f t="shared" si="0"/>
        <v>1276041</v>
      </c>
      <c r="G9" s="8">
        <f t="shared" si="1"/>
        <v>1276041</v>
      </c>
      <c r="J9" s="15"/>
      <c r="K9" s="16"/>
      <c r="L9" s="16"/>
      <c r="M9" s="52" t="s">
        <v>22</v>
      </c>
      <c r="N9" s="52"/>
      <c r="O9" s="19">
        <f>J6+K6+L6+M6+N6+O6+P6</f>
        <v>25963468.829999998</v>
      </c>
      <c r="P9" s="17"/>
    </row>
    <row r="10" spans="1:16" ht="15.75" thickBot="1" x14ac:dyDescent="0.3">
      <c r="A10" s="5" t="s">
        <v>25</v>
      </c>
      <c r="B10" s="5" t="s">
        <v>26</v>
      </c>
      <c r="C10" s="6">
        <v>438629</v>
      </c>
      <c r="D10" s="6">
        <v>271213</v>
      </c>
      <c r="E10" s="6">
        <v>0</v>
      </c>
      <c r="F10" s="7">
        <f t="shared" si="0"/>
        <v>709842</v>
      </c>
      <c r="G10" s="8">
        <f t="shared" si="1"/>
        <v>709842</v>
      </c>
      <c r="J10" s="20"/>
      <c r="K10" s="21"/>
      <c r="L10" s="21"/>
      <c r="M10" s="21"/>
      <c r="N10" s="21"/>
      <c r="O10" s="21"/>
      <c r="P10" s="22"/>
    </row>
    <row r="11" spans="1:16" x14ac:dyDescent="0.25">
      <c r="A11" s="5" t="s">
        <v>27</v>
      </c>
      <c r="B11" s="5" t="s">
        <v>28</v>
      </c>
      <c r="C11" s="6">
        <v>0</v>
      </c>
      <c r="D11" s="6">
        <v>1286</v>
      </c>
      <c r="E11" s="6">
        <v>0</v>
      </c>
      <c r="F11" s="7">
        <f t="shared" si="0"/>
        <v>1286</v>
      </c>
      <c r="G11" s="8">
        <f t="shared" si="1"/>
        <v>1286</v>
      </c>
      <c r="J11" s="23"/>
      <c r="K11" s="23"/>
      <c r="L11" s="23"/>
      <c r="M11" s="23"/>
      <c r="N11" s="23"/>
      <c r="O11" s="23"/>
      <c r="P11" s="23"/>
    </row>
    <row r="12" spans="1:16" x14ac:dyDescent="0.25">
      <c r="A12" s="5" t="s">
        <v>29</v>
      </c>
      <c r="B12" s="5" t="s">
        <v>30</v>
      </c>
      <c r="C12" s="6">
        <v>0</v>
      </c>
      <c r="D12" s="6">
        <v>4081</v>
      </c>
      <c r="E12" s="6">
        <v>0</v>
      </c>
      <c r="F12" s="7">
        <f t="shared" si="0"/>
        <v>4081</v>
      </c>
      <c r="G12" s="8">
        <f t="shared" si="1"/>
        <v>4081</v>
      </c>
      <c r="J12" s="23"/>
      <c r="K12" s="23"/>
      <c r="L12" s="23"/>
      <c r="M12" s="23"/>
      <c r="N12" s="23"/>
      <c r="O12" s="23"/>
      <c r="P12" s="23"/>
    </row>
    <row r="13" spans="1:16" x14ac:dyDescent="0.25">
      <c r="A13" s="5"/>
      <c r="B13" s="27" t="s">
        <v>31</v>
      </c>
      <c r="C13" s="28">
        <f>SUM(C3:C12)</f>
        <v>2257967</v>
      </c>
      <c r="D13" s="28">
        <f>SUM(D3:D12)</f>
        <v>3609423.05</v>
      </c>
      <c r="E13" s="28">
        <f>SUM(E3:E12)</f>
        <v>1709161.95</v>
      </c>
      <c r="F13" s="29">
        <f>SUM(C13:E13)</f>
        <v>7576552</v>
      </c>
      <c r="G13" s="29">
        <f>SUM(G3:G12)</f>
        <v>7576552</v>
      </c>
      <c r="J13" s="23"/>
      <c r="K13" s="23"/>
      <c r="L13" s="23"/>
      <c r="M13" s="23"/>
      <c r="N13" s="23"/>
      <c r="O13" s="23"/>
      <c r="P13" s="23"/>
    </row>
    <row r="14" spans="1:16" x14ac:dyDescent="0.25">
      <c r="A14" s="5"/>
      <c r="B14" s="5"/>
      <c r="C14" s="6"/>
      <c r="D14" s="6"/>
      <c r="E14" s="6"/>
      <c r="F14" s="7"/>
      <c r="G14" s="8"/>
      <c r="J14" s="23"/>
      <c r="K14" s="23"/>
      <c r="L14" s="23"/>
      <c r="M14" s="23"/>
      <c r="N14" s="23"/>
      <c r="O14" s="23"/>
      <c r="P14" s="23"/>
    </row>
    <row r="15" spans="1:16" x14ac:dyDescent="0.25">
      <c r="A15" s="5" t="s">
        <v>32</v>
      </c>
      <c r="B15" s="5" t="s">
        <v>33</v>
      </c>
      <c r="C15" s="6">
        <v>0</v>
      </c>
      <c r="D15" s="6">
        <v>500</v>
      </c>
      <c r="E15" s="6">
        <v>2000</v>
      </c>
      <c r="F15" s="7">
        <f t="shared" si="0"/>
        <v>2500</v>
      </c>
      <c r="G15" s="8">
        <f t="shared" si="1"/>
        <v>2500</v>
      </c>
      <c r="J15" s="23"/>
      <c r="K15" s="23"/>
      <c r="L15" s="23"/>
      <c r="M15" s="23"/>
      <c r="N15" s="23"/>
      <c r="O15" s="23"/>
      <c r="P15" s="23"/>
    </row>
    <row r="16" spans="1:16" x14ac:dyDescent="0.25">
      <c r="A16" s="5" t="s">
        <v>34</v>
      </c>
      <c r="B16" s="5" t="s">
        <v>35</v>
      </c>
      <c r="C16" s="6">
        <v>0</v>
      </c>
      <c r="D16" s="6">
        <v>74458</v>
      </c>
      <c r="E16" s="6">
        <v>28054</v>
      </c>
      <c r="F16" s="7">
        <f>SUM(C16:E16)</f>
        <v>102512</v>
      </c>
      <c r="G16" s="8">
        <f t="shared" si="1"/>
        <v>102512</v>
      </c>
      <c r="J16" s="23"/>
      <c r="K16" s="23"/>
      <c r="L16" s="23"/>
      <c r="M16" s="23"/>
      <c r="N16" s="23"/>
      <c r="O16" s="23"/>
      <c r="P16" s="23"/>
    </row>
    <row r="17" spans="1:16" x14ac:dyDescent="0.25">
      <c r="A17" s="5" t="s">
        <v>36</v>
      </c>
      <c r="B17" s="5" t="s">
        <v>37</v>
      </c>
      <c r="C17" s="6">
        <v>113274</v>
      </c>
      <c r="D17" s="6">
        <v>97206</v>
      </c>
      <c r="E17" s="6">
        <v>20300</v>
      </c>
      <c r="F17" s="7">
        <f t="shared" si="0"/>
        <v>230780</v>
      </c>
      <c r="G17" s="8">
        <f t="shared" si="1"/>
        <v>230780</v>
      </c>
      <c r="J17" s="23"/>
      <c r="K17" s="23"/>
      <c r="L17" s="23"/>
      <c r="M17" s="23"/>
      <c r="N17" s="23"/>
      <c r="O17" s="23"/>
      <c r="P17" s="23"/>
    </row>
    <row r="18" spans="1:16" x14ac:dyDescent="0.25">
      <c r="A18" s="5" t="s">
        <v>38</v>
      </c>
      <c r="B18" s="5" t="s">
        <v>39</v>
      </c>
      <c r="C18" s="6">
        <v>2070</v>
      </c>
      <c r="D18" s="6">
        <v>0</v>
      </c>
      <c r="E18" s="6">
        <v>310</v>
      </c>
      <c r="F18" s="7">
        <f t="shared" si="0"/>
        <v>2380</v>
      </c>
      <c r="G18" s="8">
        <f t="shared" si="1"/>
        <v>2380</v>
      </c>
      <c r="J18" s="23"/>
      <c r="K18" s="23"/>
      <c r="L18" s="23"/>
      <c r="M18" s="23"/>
      <c r="N18" s="23"/>
      <c r="O18" s="23"/>
      <c r="P18" s="23"/>
    </row>
    <row r="19" spans="1:16" x14ac:dyDescent="0.25">
      <c r="A19" s="5" t="s">
        <v>124</v>
      </c>
      <c r="B19" s="5" t="s">
        <v>125</v>
      </c>
      <c r="C19" s="6">
        <v>0</v>
      </c>
      <c r="D19" s="6">
        <v>1119</v>
      </c>
      <c r="E19" s="6">
        <v>0</v>
      </c>
      <c r="F19" s="7">
        <f>C19+D19+E19</f>
        <v>1119</v>
      </c>
      <c r="G19" s="8">
        <f t="shared" si="1"/>
        <v>1119</v>
      </c>
      <c r="J19" s="23"/>
      <c r="K19" s="23"/>
      <c r="L19" s="23"/>
      <c r="M19" s="23"/>
      <c r="N19" s="23"/>
      <c r="O19" s="23"/>
      <c r="P19" s="23"/>
    </row>
    <row r="20" spans="1:16" x14ac:dyDescent="0.25">
      <c r="A20" s="5" t="s">
        <v>126</v>
      </c>
      <c r="B20" s="5" t="s">
        <v>127</v>
      </c>
      <c r="C20" s="6">
        <v>0</v>
      </c>
      <c r="D20" s="6">
        <v>525</v>
      </c>
      <c r="E20" s="6">
        <v>0</v>
      </c>
      <c r="F20" s="7">
        <f>C20+D20+E20</f>
        <v>525</v>
      </c>
      <c r="G20" s="8">
        <f t="shared" si="1"/>
        <v>525</v>
      </c>
      <c r="J20" s="23"/>
      <c r="K20" s="23"/>
      <c r="L20" s="23"/>
      <c r="M20" s="23"/>
      <c r="N20" s="23"/>
      <c r="O20" s="23"/>
      <c r="P20" s="23"/>
    </row>
    <row r="21" spans="1:16" x14ac:dyDescent="0.25">
      <c r="A21" s="5" t="s">
        <v>40</v>
      </c>
      <c r="B21" s="5" t="s">
        <v>41</v>
      </c>
      <c r="C21" s="6">
        <v>0</v>
      </c>
      <c r="D21" s="6">
        <v>893</v>
      </c>
      <c r="E21" s="6">
        <v>777</v>
      </c>
      <c r="F21" s="7">
        <f t="shared" si="0"/>
        <v>1670</v>
      </c>
      <c r="G21" s="8">
        <f t="shared" si="1"/>
        <v>1670</v>
      </c>
      <c r="J21" s="23"/>
      <c r="K21" s="23"/>
      <c r="L21" s="23"/>
      <c r="M21" s="23"/>
      <c r="N21" s="23"/>
      <c r="O21" s="23"/>
      <c r="P21" s="23"/>
    </row>
    <row r="22" spans="1:16" x14ac:dyDescent="0.25">
      <c r="A22" s="5" t="s">
        <v>42</v>
      </c>
      <c r="B22" s="5" t="s">
        <v>43</v>
      </c>
      <c r="C22" s="6">
        <v>0</v>
      </c>
      <c r="D22" s="6">
        <v>2245</v>
      </c>
      <c r="E22" s="6">
        <v>1404</v>
      </c>
      <c r="F22" s="7">
        <f t="shared" si="0"/>
        <v>3649</v>
      </c>
      <c r="G22" s="8">
        <f t="shared" si="1"/>
        <v>3649</v>
      </c>
      <c r="J22" s="23"/>
      <c r="K22" s="23"/>
      <c r="L22" s="23"/>
      <c r="M22" s="23"/>
      <c r="N22" s="23"/>
      <c r="O22" s="23"/>
      <c r="P22" s="23"/>
    </row>
    <row r="23" spans="1:16" x14ac:dyDescent="0.25">
      <c r="A23" s="5" t="s">
        <v>44</v>
      </c>
      <c r="B23" s="5" t="s">
        <v>45</v>
      </c>
      <c r="C23" s="6">
        <v>0</v>
      </c>
      <c r="D23" s="6">
        <v>990</v>
      </c>
      <c r="E23" s="6">
        <v>0</v>
      </c>
      <c r="F23" s="7">
        <f t="shared" si="0"/>
        <v>990</v>
      </c>
      <c r="G23" s="8">
        <f t="shared" si="1"/>
        <v>990</v>
      </c>
      <c r="J23" s="23"/>
      <c r="K23" s="23"/>
      <c r="L23" s="23"/>
      <c r="M23" s="23"/>
      <c r="N23" s="23"/>
      <c r="O23" s="23"/>
      <c r="P23" s="23"/>
    </row>
    <row r="24" spans="1:16" x14ac:dyDescent="0.25">
      <c r="A24" s="5" t="s">
        <v>46</v>
      </c>
      <c r="B24" s="5" t="s">
        <v>47</v>
      </c>
      <c r="C24" s="6">
        <v>737</v>
      </c>
      <c r="D24" s="6">
        <v>1237</v>
      </c>
      <c r="E24" s="6">
        <v>0</v>
      </c>
      <c r="F24" s="7">
        <f t="shared" si="0"/>
        <v>1974</v>
      </c>
      <c r="G24" s="8">
        <f t="shared" si="1"/>
        <v>1974</v>
      </c>
      <c r="J24" s="23"/>
      <c r="K24" s="23"/>
      <c r="L24" s="23"/>
      <c r="M24" s="23"/>
      <c r="N24" s="23"/>
      <c r="O24" s="23"/>
      <c r="P24" s="23"/>
    </row>
    <row r="25" spans="1:16" x14ac:dyDescent="0.25">
      <c r="A25" s="5" t="s">
        <v>48</v>
      </c>
      <c r="B25" s="5" t="s">
        <v>49</v>
      </c>
      <c r="C25" s="6">
        <v>0</v>
      </c>
      <c r="D25" s="6">
        <v>477</v>
      </c>
      <c r="E25" s="6">
        <v>0</v>
      </c>
      <c r="F25" s="7">
        <f t="shared" si="0"/>
        <v>477</v>
      </c>
      <c r="G25" s="8">
        <f t="shared" si="1"/>
        <v>477</v>
      </c>
      <c r="J25" s="23"/>
      <c r="K25" s="23"/>
      <c r="L25" s="23"/>
      <c r="M25" s="23"/>
      <c r="N25" s="23"/>
      <c r="O25" s="23"/>
      <c r="P25" s="23"/>
    </row>
    <row r="26" spans="1:16" x14ac:dyDescent="0.25">
      <c r="A26" s="5" t="s">
        <v>50</v>
      </c>
      <c r="B26" s="5" t="s">
        <v>51</v>
      </c>
      <c r="C26" s="6">
        <v>0</v>
      </c>
      <c r="D26" s="6">
        <v>0</v>
      </c>
      <c r="E26" s="6">
        <v>1102</v>
      </c>
      <c r="F26" s="7">
        <f t="shared" si="0"/>
        <v>1102</v>
      </c>
      <c r="G26" s="8">
        <f t="shared" si="1"/>
        <v>1102</v>
      </c>
      <c r="J26" s="23"/>
      <c r="K26" s="23"/>
      <c r="L26" s="23"/>
      <c r="M26" s="23"/>
      <c r="N26" s="23"/>
      <c r="O26" s="23"/>
      <c r="P26" s="23"/>
    </row>
    <row r="27" spans="1:16" x14ac:dyDescent="0.25">
      <c r="A27" s="5" t="s">
        <v>52</v>
      </c>
      <c r="B27" s="5" t="s">
        <v>53</v>
      </c>
      <c r="C27" s="6">
        <v>258</v>
      </c>
      <c r="D27" s="6">
        <v>307</v>
      </c>
      <c r="E27" s="6">
        <v>0</v>
      </c>
      <c r="F27" s="7">
        <f t="shared" si="0"/>
        <v>565</v>
      </c>
      <c r="G27" s="8">
        <f t="shared" si="1"/>
        <v>565</v>
      </c>
      <c r="J27" s="23"/>
      <c r="K27" s="23"/>
      <c r="L27" s="23"/>
      <c r="M27" s="23"/>
      <c r="N27" s="23"/>
      <c r="O27" s="23"/>
      <c r="P27" s="23"/>
    </row>
    <row r="28" spans="1:16" x14ac:dyDescent="0.25">
      <c r="A28" s="5" t="s">
        <v>54</v>
      </c>
      <c r="B28" s="5" t="s">
        <v>55</v>
      </c>
      <c r="C28" s="6">
        <v>1024</v>
      </c>
      <c r="D28" s="6">
        <v>4474</v>
      </c>
      <c r="E28" s="6">
        <v>3050</v>
      </c>
      <c r="F28" s="7">
        <f t="shared" si="0"/>
        <v>8548</v>
      </c>
      <c r="G28" s="8">
        <f t="shared" si="1"/>
        <v>8548</v>
      </c>
    </row>
    <row r="29" spans="1:16" x14ac:dyDescent="0.25">
      <c r="A29" s="5" t="s">
        <v>56</v>
      </c>
      <c r="B29" s="5" t="s">
        <v>57</v>
      </c>
      <c r="C29" s="6">
        <v>1955</v>
      </c>
      <c r="D29" s="6">
        <v>2326</v>
      </c>
      <c r="E29" s="6">
        <v>0</v>
      </c>
      <c r="F29" s="7">
        <f t="shared" si="0"/>
        <v>4281</v>
      </c>
      <c r="G29" s="8">
        <f t="shared" si="1"/>
        <v>4281</v>
      </c>
    </row>
    <row r="30" spans="1:16" x14ac:dyDescent="0.25">
      <c r="A30" s="5" t="s">
        <v>58</v>
      </c>
      <c r="B30" s="5" t="s">
        <v>59</v>
      </c>
      <c r="C30" s="6">
        <v>580</v>
      </c>
      <c r="D30" s="6">
        <v>1415</v>
      </c>
      <c r="E30" s="6">
        <v>510</v>
      </c>
      <c r="F30" s="7">
        <f t="shared" si="0"/>
        <v>2505</v>
      </c>
      <c r="G30" s="8">
        <f t="shared" si="1"/>
        <v>2505</v>
      </c>
    </row>
    <row r="31" spans="1:16" x14ac:dyDescent="0.25">
      <c r="A31" s="5" t="s">
        <v>60</v>
      </c>
      <c r="B31" s="5" t="s">
        <v>61</v>
      </c>
      <c r="C31" s="6">
        <v>56</v>
      </c>
      <c r="D31" s="6">
        <v>5395</v>
      </c>
      <c r="E31" s="6">
        <v>1009</v>
      </c>
      <c r="F31" s="7">
        <f t="shared" si="0"/>
        <v>6460</v>
      </c>
      <c r="G31" s="8">
        <f t="shared" si="1"/>
        <v>6460</v>
      </c>
    </row>
    <row r="32" spans="1:16" x14ac:dyDescent="0.25">
      <c r="A32" s="5" t="s">
        <v>116</v>
      </c>
      <c r="B32" s="5" t="s">
        <v>117</v>
      </c>
      <c r="C32" s="6">
        <v>35</v>
      </c>
      <c r="D32" s="6">
        <v>0</v>
      </c>
      <c r="E32" s="6">
        <v>0</v>
      </c>
      <c r="F32" s="7">
        <f>C32+D32+E32</f>
        <v>35</v>
      </c>
      <c r="G32" s="8">
        <f>C32+D32+E32</f>
        <v>35</v>
      </c>
    </row>
    <row r="33" spans="1:7" x14ac:dyDescent="0.25">
      <c r="A33" s="5" t="s">
        <v>128</v>
      </c>
      <c r="B33" s="5" t="s">
        <v>129</v>
      </c>
      <c r="C33" s="6">
        <v>0</v>
      </c>
      <c r="D33" s="6">
        <v>564</v>
      </c>
      <c r="E33" s="6">
        <v>0</v>
      </c>
      <c r="F33" s="7">
        <f>C33+D33+E33</f>
        <v>564</v>
      </c>
      <c r="G33" s="8">
        <f>C33+D33+E33</f>
        <v>564</v>
      </c>
    </row>
    <row r="34" spans="1:7" x14ac:dyDescent="0.25">
      <c r="A34" s="5" t="s">
        <v>118</v>
      </c>
      <c r="B34" s="5" t="s">
        <v>119</v>
      </c>
      <c r="C34" s="6">
        <v>3273</v>
      </c>
      <c r="D34" s="6">
        <v>0</v>
      </c>
      <c r="E34" s="6">
        <v>0</v>
      </c>
      <c r="F34" s="7">
        <f>C34+D34+E34</f>
        <v>3273</v>
      </c>
      <c r="G34" s="8">
        <f>C34+D34+E34</f>
        <v>3273</v>
      </c>
    </row>
    <row r="35" spans="1:7" x14ac:dyDescent="0.25">
      <c r="A35" s="5" t="s">
        <v>62</v>
      </c>
      <c r="B35" s="5" t="s">
        <v>63</v>
      </c>
      <c r="C35" s="6">
        <v>2693</v>
      </c>
      <c r="D35" s="6">
        <v>0</v>
      </c>
      <c r="E35" s="6">
        <v>0</v>
      </c>
      <c r="F35" s="7">
        <f>C35+D35+E35</f>
        <v>2693</v>
      </c>
      <c r="G35" s="8">
        <f>C35+D35+E35</f>
        <v>2693</v>
      </c>
    </row>
    <row r="36" spans="1:7" x14ac:dyDescent="0.25">
      <c r="A36" s="5" t="s">
        <v>64</v>
      </c>
      <c r="B36" s="5" t="s">
        <v>65</v>
      </c>
      <c r="C36" s="6">
        <v>638</v>
      </c>
      <c r="D36" s="6">
        <v>1591</v>
      </c>
      <c r="E36" s="6">
        <v>607</v>
      </c>
      <c r="F36" s="7">
        <f t="shared" si="0"/>
        <v>2836</v>
      </c>
      <c r="G36" s="8">
        <f t="shared" si="1"/>
        <v>2836</v>
      </c>
    </row>
    <row r="37" spans="1:7" x14ac:dyDescent="0.25">
      <c r="A37" s="5" t="s">
        <v>66</v>
      </c>
      <c r="B37" s="5" t="s">
        <v>67</v>
      </c>
      <c r="C37" s="6">
        <v>2037</v>
      </c>
      <c r="D37" s="6">
        <v>17473</v>
      </c>
      <c r="E37" s="6">
        <v>2337</v>
      </c>
      <c r="F37" s="7">
        <f>C37+D37+E37</f>
        <v>21847</v>
      </c>
      <c r="G37" s="8">
        <f t="shared" si="1"/>
        <v>21847</v>
      </c>
    </row>
    <row r="38" spans="1:7" x14ac:dyDescent="0.25">
      <c r="A38" s="5" t="s">
        <v>68</v>
      </c>
      <c r="B38" s="5" t="s">
        <v>69</v>
      </c>
      <c r="C38" s="6">
        <v>10640</v>
      </c>
      <c r="D38" s="6">
        <v>10739</v>
      </c>
      <c r="E38" s="6">
        <v>0</v>
      </c>
      <c r="F38" s="7">
        <f t="shared" si="0"/>
        <v>21379</v>
      </c>
      <c r="G38" s="8">
        <f t="shared" si="1"/>
        <v>21379</v>
      </c>
    </row>
    <row r="39" spans="1:7" x14ac:dyDescent="0.25">
      <c r="A39" s="5" t="s">
        <v>70</v>
      </c>
      <c r="B39" s="5" t="s">
        <v>71</v>
      </c>
      <c r="C39" s="6">
        <v>0</v>
      </c>
      <c r="D39" s="6">
        <v>1440</v>
      </c>
      <c r="E39" s="6">
        <v>0</v>
      </c>
      <c r="F39" s="7">
        <f>C39+D39+E39</f>
        <v>1440</v>
      </c>
      <c r="G39" s="8">
        <f t="shared" si="1"/>
        <v>1440</v>
      </c>
    </row>
    <row r="40" spans="1:7" x14ac:dyDescent="0.25">
      <c r="A40" s="5" t="s">
        <v>72</v>
      </c>
      <c r="B40" s="5" t="s">
        <v>73</v>
      </c>
      <c r="C40" s="6">
        <v>7697</v>
      </c>
      <c r="D40" s="6">
        <v>2811</v>
      </c>
      <c r="E40" s="6">
        <v>7348</v>
      </c>
      <c r="F40" s="7">
        <f t="shared" si="0"/>
        <v>17856</v>
      </c>
      <c r="G40" s="8">
        <f t="shared" si="1"/>
        <v>17856</v>
      </c>
    </row>
    <row r="41" spans="1:7" x14ac:dyDescent="0.25">
      <c r="A41" s="5" t="s">
        <v>74</v>
      </c>
      <c r="B41" s="5" t="s">
        <v>75</v>
      </c>
      <c r="C41" s="6">
        <v>28095</v>
      </c>
      <c r="D41" s="6">
        <v>32527</v>
      </c>
      <c r="E41" s="6">
        <v>11566</v>
      </c>
      <c r="F41" s="7">
        <f t="shared" si="0"/>
        <v>72188</v>
      </c>
      <c r="G41" s="8">
        <f t="shared" si="1"/>
        <v>72188</v>
      </c>
    </row>
    <row r="42" spans="1:7" ht="15.75" customHeight="1" x14ac:dyDescent="0.25">
      <c r="A42" s="5" t="s">
        <v>130</v>
      </c>
      <c r="B42" s="5" t="s">
        <v>131</v>
      </c>
      <c r="C42" s="6">
        <v>0</v>
      </c>
      <c r="D42" s="6">
        <v>1206</v>
      </c>
      <c r="E42" s="6">
        <v>0</v>
      </c>
      <c r="F42" s="7">
        <f t="shared" si="0"/>
        <v>1206</v>
      </c>
      <c r="G42" s="8">
        <f t="shared" si="1"/>
        <v>1206</v>
      </c>
    </row>
    <row r="43" spans="1:7" x14ac:dyDescent="0.25">
      <c r="A43" s="5" t="s">
        <v>76</v>
      </c>
      <c r="B43" s="5" t="s">
        <v>77</v>
      </c>
      <c r="C43" s="6">
        <v>418</v>
      </c>
      <c r="D43" s="6">
        <v>0</v>
      </c>
      <c r="E43" s="6">
        <v>0</v>
      </c>
      <c r="F43" s="7">
        <f t="shared" si="0"/>
        <v>418</v>
      </c>
      <c r="G43" s="8">
        <f t="shared" si="1"/>
        <v>418</v>
      </c>
    </row>
    <row r="44" spans="1:7" x14ac:dyDescent="0.25">
      <c r="A44" s="5" t="s">
        <v>78</v>
      </c>
      <c r="B44" s="5" t="s">
        <v>79</v>
      </c>
      <c r="C44" s="6">
        <v>195</v>
      </c>
      <c r="D44" s="6">
        <v>195</v>
      </c>
      <c r="E44" s="6">
        <v>0</v>
      </c>
      <c r="F44" s="7">
        <f t="shared" si="0"/>
        <v>390</v>
      </c>
      <c r="G44" s="8">
        <f t="shared" si="1"/>
        <v>390</v>
      </c>
    </row>
    <row r="45" spans="1:7" x14ac:dyDescent="0.25">
      <c r="A45" s="5" t="s">
        <v>80</v>
      </c>
      <c r="B45" s="5" t="s">
        <v>81</v>
      </c>
      <c r="C45" s="6">
        <v>4395.6000000000004</v>
      </c>
      <c r="D45" s="6">
        <v>4652.3999999999996</v>
      </c>
      <c r="E45" s="6">
        <v>6115.8</v>
      </c>
      <c r="F45" s="7">
        <f t="shared" si="0"/>
        <v>15163.8</v>
      </c>
      <c r="G45" s="8">
        <f t="shared" si="1"/>
        <v>15163.8</v>
      </c>
    </row>
    <row r="46" spans="1:7" x14ac:dyDescent="0.25">
      <c r="A46" s="5" t="s">
        <v>82</v>
      </c>
      <c r="B46" s="5" t="s">
        <v>83</v>
      </c>
      <c r="C46" s="6">
        <v>1572</v>
      </c>
      <c r="D46" s="6">
        <v>1645</v>
      </c>
      <c r="E46" s="6">
        <v>1444</v>
      </c>
      <c r="F46" s="7">
        <f t="shared" si="0"/>
        <v>4661</v>
      </c>
      <c r="G46" s="8">
        <f t="shared" si="1"/>
        <v>4661</v>
      </c>
    </row>
    <row r="47" spans="1:7" ht="15.75" thickBot="1" x14ac:dyDescent="0.3">
      <c r="A47" s="5" t="s">
        <v>135</v>
      </c>
      <c r="B47" s="5" t="s">
        <v>136</v>
      </c>
      <c r="C47" s="24">
        <v>0</v>
      </c>
      <c r="D47" s="24">
        <v>3108431</v>
      </c>
      <c r="E47" s="24">
        <v>3876658.46</v>
      </c>
      <c r="F47" s="25">
        <f t="shared" si="0"/>
        <v>6985089.46</v>
      </c>
      <c r="G47" s="26">
        <f t="shared" si="1"/>
        <v>6985089.46</v>
      </c>
    </row>
    <row r="48" spans="1:7" x14ac:dyDescent="0.25">
      <c r="A48" s="5"/>
      <c r="B48" s="27" t="s">
        <v>84</v>
      </c>
      <c r="C48" s="28">
        <f>SUM(C15:C47)</f>
        <v>181642.6</v>
      </c>
      <c r="D48" s="28">
        <f>SUM(D15:D47)</f>
        <v>3376841.4</v>
      </c>
      <c r="E48" s="28">
        <f>SUM(E15:E47)</f>
        <v>3964592.26</v>
      </c>
      <c r="F48" s="29">
        <f>SUM(F15:F47)</f>
        <v>7523076.2599999998</v>
      </c>
      <c r="G48" s="29">
        <f>C48+D48+E48</f>
        <v>7523076.2599999998</v>
      </c>
    </row>
    <row r="49" spans="1:7" x14ac:dyDescent="0.25">
      <c r="A49" s="5"/>
      <c r="B49" s="5"/>
      <c r="C49" s="6"/>
      <c r="D49" s="6"/>
      <c r="E49" s="6"/>
      <c r="F49" s="7"/>
      <c r="G49" s="8"/>
    </row>
    <row r="50" spans="1:7" x14ac:dyDescent="0.25">
      <c r="A50" s="5" t="s">
        <v>85</v>
      </c>
      <c r="B50" s="5" t="s">
        <v>86</v>
      </c>
      <c r="C50" s="6">
        <v>0</v>
      </c>
      <c r="D50" s="6">
        <v>0</v>
      </c>
      <c r="E50" s="6">
        <v>0</v>
      </c>
      <c r="F50" s="7">
        <f t="shared" si="0"/>
        <v>0</v>
      </c>
      <c r="G50" s="8">
        <f t="shared" si="1"/>
        <v>0</v>
      </c>
    </row>
    <row r="51" spans="1:7" ht="15.75" thickBot="1" x14ac:dyDescent="0.3">
      <c r="A51" s="5" t="s">
        <v>87</v>
      </c>
      <c r="B51" s="5" t="s">
        <v>88</v>
      </c>
      <c r="C51" s="24">
        <v>0</v>
      </c>
      <c r="D51" s="24">
        <v>0</v>
      </c>
      <c r="E51" s="24">
        <v>0</v>
      </c>
      <c r="F51" s="25">
        <f t="shared" si="0"/>
        <v>0</v>
      </c>
      <c r="G51" s="26">
        <f t="shared" si="1"/>
        <v>0</v>
      </c>
    </row>
    <row r="52" spans="1:7" x14ac:dyDescent="0.25">
      <c r="A52" s="5"/>
      <c r="B52" s="27" t="s">
        <v>89</v>
      </c>
      <c r="C52" s="28">
        <f>SUM(C50:C51)</f>
        <v>0</v>
      </c>
      <c r="D52" s="28">
        <f>SUM(D50:D51)</f>
        <v>0</v>
      </c>
      <c r="E52" s="28">
        <f>SUM(E50:E51)</f>
        <v>0</v>
      </c>
      <c r="F52" s="29">
        <f>SUM(F50:F51)</f>
        <v>0</v>
      </c>
      <c r="G52" s="29">
        <f>SUM(C52+D52+E52)</f>
        <v>0</v>
      </c>
    </row>
    <row r="53" spans="1:7" x14ac:dyDescent="0.25">
      <c r="A53" s="5"/>
      <c r="B53" s="5"/>
      <c r="C53" s="6"/>
      <c r="D53" s="6"/>
      <c r="E53" s="6"/>
      <c r="F53" s="7"/>
      <c r="G53" s="8"/>
    </row>
    <row r="54" spans="1:7" x14ac:dyDescent="0.25">
      <c r="A54" s="5" t="s">
        <v>120</v>
      </c>
      <c r="B54" s="5" t="s">
        <v>121</v>
      </c>
      <c r="C54" s="6">
        <v>34200</v>
      </c>
      <c r="D54" s="6">
        <v>0</v>
      </c>
      <c r="E54" s="6">
        <v>0</v>
      </c>
      <c r="F54" s="7">
        <f t="shared" si="0"/>
        <v>34200</v>
      </c>
      <c r="G54" s="8">
        <f t="shared" si="1"/>
        <v>34200</v>
      </c>
    </row>
    <row r="55" spans="1:7" x14ac:dyDescent="0.25">
      <c r="A55" s="5" t="s">
        <v>132</v>
      </c>
      <c r="B55" s="44" t="s">
        <v>137</v>
      </c>
      <c r="C55" s="6">
        <v>0</v>
      </c>
      <c r="D55" s="6">
        <v>134100</v>
      </c>
      <c r="E55" s="6">
        <v>39500</v>
      </c>
      <c r="F55" s="7">
        <f t="shared" si="0"/>
        <v>173600</v>
      </c>
      <c r="G55" s="8">
        <f t="shared" si="1"/>
        <v>173600</v>
      </c>
    </row>
    <row r="56" spans="1:7" x14ac:dyDescent="0.25">
      <c r="A56" s="5" t="s">
        <v>133</v>
      </c>
      <c r="B56" s="5" t="s">
        <v>138</v>
      </c>
      <c r="C56" s="6">
        <v>0</v>
      </c>
      <c r="D56" s="6">
        <v>17400</v>
      </c>
      <c r="E56" s="6">
        <v>0</v>
      </c>
      <c r="F56" s="7">
        <f t="shared" si="0"/>
        <v>17400</v>
      </c>
      <c r="G56" s="8">
        <f t="shared" si="1"/>
        <v>17400</v>
      </c>
    </row>
    <row r="57" spans="1:7" x14ac:dyDescent="0.25">
      <c r="A57" s="5" t="s">
        <v>134</v>
      </c>
      <c r="B57" s="5" t="s">
        <v>139</v>
      </c>
      <c r="C57" s="6">
        <v>0</v>
      </c>
      <c r="D57" s="6">
        <v>42550</v>
      </c>
      <c r="E57" s="6">
        <v>0</v>
      </c>
      <c r="F57" s="7">
        <f t="shared" si="0"/>
        <v>42550</v>
      </c>
      <c r="G57" s="8">
        <f t="shared" si="1"/>
        <v>42550</v>
      </c>
    </row>
    <row r="58" spans="1:7" x14ac:dyDescent="0.25">
      <c r="A58" s="5" t="s">
        <v>140</v>
      </c>
      <c r="B58" s="5" t="s">
        <v>142</v>
      </c>
      <c r="C58" s="6">
        <v>0</v>
      </c>
      <c r="D58" s="6">
        <v>0</v>
      </c>
      <c r="E58" s="6">
        <v>60000</v>
      </c>
      <c r="F58" s="7">
        <f t="shared" si="0"/>
        <v>60000</v>
      </c>
      <c r="G58" s="8">
        <f t="shared" si="1"/>
        <v>60000</v>
      </c>
    </row>
    <row r="59" spans="1:7" x14ac:dyDescent="0.25">
      <c r="A59" s="5" t="s">
        <v>141</v>
      </c>
      <c r="B59" s="5" t="s">
        <v>143</v>
      </c>
      <c r="C59" s="6">
        <v>0</v>
      </c>
      <c r="D59" s="6">
        <v>0</v>
      </c>
      <c r="E59" s="6">
        <v>30000</v>
      </c>
      <c r="F59" s="7">
        <f t="shared" si="0"/>
        <v>30000</v>
      </c>
      <c r="G59" s="8">
        <f t="shared" si="1"/>
        <v>30000</v>
      </c>
    </row>
    <row r="60" spans="1:7" x14ac:dyDescent="0.25">
      <c r="A60" s="5" t="s">
        <v>144</v>
      </c>
      <c r="B60" s="5" t="s">
        <v>146</v>
      </c>
      <c r="C60" s="6">
        <v>0</v>
      </c>
      <c r="D60" s="6">
        <v>0</v>
      </c>
      <c r="E60" s="6">
        <v>10000</v>
      </c>
      <c r="F60" s="7">
        <f t="shared" si="0"/>
        <v>10000</v>
      </c>
      <c r="G60" s="8">
        <f t="shared" si="1"/>
        <v>10000</v>
      </c>
    </row>
    <row r="61" spans="1:7" x14ac:dyDescent="0.25">
      <c r="A61" s="5" t="s">
        <v>145</v>
      </c>
      <c r="B61" s="5" t="s">
        <v>147</v>
      </c>
      <c r="C61" s="6">
        <v>0</v>
      </c>
      <c r="D61" s="6">
        <v>0</v>
      </c>
      <c r="E61" s="6">
        <v>34000</v>
      </c>
      <c r="F61" s="7">
        <f t="shared" si="0"/>
        <v>34000</v>
      </c>
      <c r="G61" s="8">
        <f t="shared" si="1"/>
        <v>34000</v>
      </c>
    </row>
    <row r="62" spans="1:7" x14ac:dyDescent="0.25">
      <c r="A62" s="5" t="s">
        <v>90</v>
      </c>
      <c r="B62" s="5" t="s">
        <v>91</v>
      </c>
      <c r="C62" s="6">
        <v>0</v>
      </c>
      <c r="D62" s="6">
        <v>0</v>
      </c>
      <c r="E62" s="6">
        <v>13200</v>
      </c>
      <c r="F62" s="7">
        <f t="shared" si="0"/>
        <v>13200</v>
      </c>
      <c r="G62" s="8">
        <f t="shared" si="1"/>
        <v>13200</v>
      </c>
    </row>
    <row r="63" spans="1:7" x14ac:dyDescent="0.25">
      <c r="A63" s="5" t="s">
        <v>148</v>
      </c>
      <c r="B63" s="5" t="s">
        <v>149</v>
      </c>
      <c r="C63" s="6">
        <v>0</v>
      </c>
      <c r="D63" s="6">
        <v>0</v>
      </c>
      <c r="E63" s="6">
        <v>54000</v>
      </c>
      <c r="F63" s="7">
        <f t="shared" si="0"/>
        <v>54000</v>
      </c>
      <c r="G63" s="8">
        <f t="shared" si="1"/>
        <v>54000</v>
      </c>
    </row>
    <row r="64" spans="1:7" x14ac:dyDescent="0.25">
      <c r="A64" s="5" t="s">
        <v>122</v>
      </c>
      <c r="B64" s="5" t="s">
        <v>123</v>
      </c>
      <c r="C64" s="6">
        <v>13200</v>
      </c>
      <c r="D64" s="6">
        <v>44000</v>
      </c>
      <c r="E64" s="6">
        <v>5208</v>
      </c>
      <c r="F64" s="7">
        <f t="shared" si="0"/>
        <v>62408</v>
      </c>
      <c r="G64" s="8">
        <f t="shared" si="1"/>
        <v>62408</v>
      </c>
    </row>
    <row r="65" spans="1:7" x14ac:dyDescent="0.25">
      <c r="A65" s="5" t="s">
        <v>92</v>
      </c>
      <c r="B65" s="5" t="s">
        <v>93</v>
      </c>
      <c r="C65" s="6">
        <v>12900</v>
      </c>
      <c r="D65" s="6">
        <v>34600</v>
      </c>
      <c r="E65" s="6">
        <v>7950</v>
      </c>
      <c r="F65" s="7">
        <f t="shared" si="0"/>
        <v>55450</v>
      </c>
      <c r="G65" s="8">
        <f t="shared" si="1"/>
        <v>55450</v>
      </c>
    </row>
    <row r="66" spans="1:7" x14ac:dyDescent="0.25">
      <c r="A66" s="5" t="s">
        <v>94</v>
      </c>
      <c r="B66" s="5" t="s">
        <v>95</v>
      </c>
      <c r="C66" s="6">
        <v>2000</v>
      </c>
      <c r="D66" s="6">
        <v>0</v>
      </c>
      <c r="E66" s="6">
        <v>0</v>
      </c>
      <c r="F66" s="7">
        <f t="shared" si="0"/>
        <v>2000</v>
      </c>
      <c r="G66" s="8">
        <f t="shared" si="1"/>
        <v>2000</v>
      </c>
    </row>
    <row r="67" spans="1:7" ht="15.75" thickBot="1" x14ac:dyDescent="0.3">
      <c r="A67" s="5" t="s">
        <v>96</v>
      </c>
      <c r="B67" s="5" t="s">
        <v>97</v>
      </c>
      <c r="C67" s="24">
        <v>0</v>
      </c>
      <c r="D67" s="24">
        <v>1000</v>
      </c>
      <c r="E67" s="24">
        <v>0</v>
      </c>
      <c r="F67" s="25">
        <f t="shared" si="0"/>
        <v>1000</v>
      </c>
      <c r="G67" s="26">
        <f t="shared" si="1"/>
        <v>1000</v>
      </c>
    </row>
    <row r="68" spans="1:7" x14ac:dyDescent="0.25">
      <c r="A68" s="5"/>
      <c r="B68" s="27" t="s">
        <v>98</v>
      </c>
      <c r="C68" s="30">
        <f>SUM(C54:C67)</f>
        <v>62300</v>
      </c>
      <c r="D68" s="30">
        <f>SUM(D54:D67)</f>
        <v>273650</v>
      </c>
      <c r="E68" s="30">
        <f>SUM(E54:E67)</f>
        <v>253858</v>
      </c>
      <c r="F68" s="31">
        <f>SUM(F54:F66)</f>
        <v>588808</v>
      </c>
      <c r="G68" s="31">
        <f>C68+D68+E68</f>
        <v>589808</v>
      </c>
    </row>
    <row r="69" spans="1:7" x14ac:dyDescent="0.25">
      <c r="A69" s="5"/>
      <c r="B69" s="5"/>
      <c r="C69" s="32"/>
      <c r="D69" s="32"/>
      <c r="E69" s="32"/>
      <c r="F69" s="33"/>
      <c r="G69" s="34"/>
    </row>
    <row r="70" spans="1:7" ht="15.75" thickBot="1" x14ac:dyDescent="0.3">
      <c r="A70" s="5" t="s">
        <v>99</v>
      </c>
      <c r="B70" s="5" t="s">
        <v>100</v>
      </c>
      <c r="C70" s="24">
        <v>307038.68</v>
      </c>
      <c r="D70" s="24">
        <v>480474.65</v>
      </c>
      <c r="E70" s="24">
        <v>30527.4</v>
      </c>
      <c r="F70" s="25">
        <f>SUM(C70:E70)</f>
        <v>818040.7300000001</v>
      </c>
      <c r="G70" s="26">
        <f t="shared" ref="G70" si="2">C70+D70+E70</f>
        <v>818040.7300000001</v>
      </c>
    </row>
    <row r="71" spans="1:7" x14ac:dyDescent="0.25">
      <c r="A71" s="5"/>
      <c r="B71" s="27" t="s">
        <v>101</v>
      </c>
      <c r="C71" s="30">
        <f>SUM(C70)</f>
        <v>307038.68</v>
      </c>
      <c r="D71" s="30">
        <f>SUM(D70)</f>
        <v>480474.65</v>
      </c>
      <c r="E71" s="30">
        <f>SUM(E70)</f>
        <v>30527.4</v>
      </c>
      <c r="F71" s="31">
        <f>SUM(F70)</f>
        <v>818040.7300000001</v>
      </c>
      <c r="G71" s="31">
        <f>C71+D71+E71</f>
        <v>818040.7300000001</v>
      </c>
    </row>
    <row r="72" spans="1:7" x14ac:dyDescent="0.25">
      <c r="A72" s="5"/>
      <c r="B72" s="5"/>
      <c r="C72" s="32"/>
      <c r="D72" s="32"/>
      <c r="E72" s="32"/>
      <c r="F72" s="33"/>
      <c r="G72" s="34"/>
    </row>
    <row r="73" spans="1:7" x14ac:dyDescent="0.25">
      <c r="A73" s="5" t="s">
        <v>102</v>
      </c>
      <c r="B73" s="5" t="s">
        <v>103</v>
      </c>
      <c r="C73" s="6">
        <v>1400</v>
      </c>
      <c r="D73" s="6">
        <v>1300</v>
      </c>
      <c r="E73" s="6">
        <v>2200</v>
      </c>
      <c r="F73" s="7">
        <f t="shared" ref="F73:F75" si="3">C73+D73+E73</f>
        <v>4900</v>
      </c>
      <c r="G73" s="8">
        <f>C73+D73+E73</f>
        <v>4900</v>
      </c>
    </row>
    <row r="74" spans="1:7" x14ac:dyDescent="0.25">
      <c r="A74" s="5" t="s">
        <v>104</v>
      </c>
      <c r="B74" s="5" t="s">
        <v>105</v>
      </c>
      <c r="C74" s="6">
        <v>40309.599999999999</v>
      </c>
      <c r="D74" s="6">
        <v>9061355.0399999991</v>
      </c>
      <c r="E74" s="6">
        <v>95915.53</v>
      </c>
      <c r="F74" s="7">
        <f t="shared" si="3"/>
        <v>9197580.1699999981</v>
      </c>
      <c r="G74" s="8">
        <f t="shared" si="1"/>
        <v>9197580.1699999981</v>
      </c>
    </row>
    <row r="75" spans="1:7" x14ac:dyDescent="0.25">
      <c r="A75" s="5" t="s">
        <v>106</v>
      </c>
      <c r="B75" s="5" t="s">
        <v>107</v>
      </c>
      <c r="C75" s="6">
        <v>87227.35</v>
      </c>
      <c r="D75" s="6">
        <v>76697.350000000006</v>
      </c>
      <c r="E75" s="6">
        <v>65430.01</v>
      </c>
      <c r="F75" s="7">
        <f t="shared" si="3"/>
        <v>229354.71000000002</v>
      </c>
      <c r="G75" s="8">
        <f t="shared" si="1"/>
        <v>229354.71000000002</v>
      </c>
    </row>
    <row r="76" spans="1:7" x14ac:dyDescent="0.25">
      <c r="A76" s="35"/>
      <c r="B76" s="36" t="s">
        <v>108</v>
      </c>
      <c r="C76" s="37">
        <f>SUM(C73:C75)</f>
        <v>128936.95000000001</v>
      </c>
      <c r="D76" s="37">
        <f>SUM(D73:D75)</f>
        <v>9139352.3899999987</v>
      </c>
      <c r="E76" s="37">
        <f>SUM(E73:E75)</f>
        <v>163545.54</v>
      </c>
      <c r="F76" s="37">
        <f>SUM(F73:F75)</f>
        <v>9431834.879999999</v>
      </c>
      <c r="G76" s="31">
        <f>C76+D76+E76</f>
        <v>9431834.8799999971</v>
      </c>
    </row>
    <row r="77" spans="1:7" x14ac:dyDescent="0.25">
      <c r="A77" s="38"/>
      <c r="B77" s="38"/>
      <c r="C77" s="39"/>
      <c r="D77" s="39"/>
      <c r="E77" s="39"/>
      <c r="F77" s="38"/>
      <c r="G77" s="38"/>
    </row>
    <row r="78" spans="1:7" ht="15.75" thickBot="1" x14ac:dyDescent="0.3">
      <c r="A78" s="40"/>
      <c r="B78" s="40" t="s">
        <v>109</v>
      </c>
      <c r="C78" s="41">
        <v>7030.81</v>
      </c>
      <c r="D78" s="41">
        <v>8400.91</v>
      </c>
      <c r="E78" s="41">
        <v>8725.24</v>
      </c>
      <c r="F78" s="41">
        <f>C78+D78+E78</f>
        <v>24156.959999999999</v>
      </c>
      <c r="G78" s="41">
        <f>C78+D78+E78</f>
        <v>24156.959999999999</v>
      </c>
    </row>
    <row r="79" spans="1:7" x14ac:dyDescent="0.25">
      <c r="A79" s="40"/>
      <c r="B79" s="36" t="s">
        <v>110</v>
      </c>
      <c r="C79" s="42">
        <f>SUM(C78)</f>
        <v>7030.81</v>
      </c>
      <c r="D79" s="42">
        <f>SUM(D78)</f>
        <v>8400.91</v>
      </c>
      <c r="E79" s="42">
        <f>SUM(E78)</f>
        <v>8725.24</v>
      </c>
      <c r="F79" s="42">
        <f>SUM(F78)</f>
        <v>24156.959999999999</v>
      </c>
      <c r="G79" s="42">
        <f>C79+D79+E79</f>
        <v>24156.959999999999</v>
      </c>
    </row>
    <row r="80" spans="1:7" x14ac:dyDescent="0.25">
      <c r="A80" s="40"/>
      <c r="B80" s="40"/>
      <c r="C80" s="43"/>
      <c r="D80" s="43"/>
      <c r="E80" s="43"/>
      <c r="F80" s="43"/>
      <c r="G80" s="43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2024-04-15T15:05:53Z</cp:lastPrinted>
  <dcterms:created xsi:type="dcterms:W3CDTF">2024-04-03T15:40:37Z</dcterms:created>
  <dcterms:modified xsi:type="dcterms:W3CDTF">2024-04-15T15:28:41Z</dcterms:modified>
</cp:coreProperties>
</file>