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er. trimestre 2025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19" i="1" l="1"/>
  <c r="G19" i="1"/>
  <c r="F70" i="1"/>
  <c r="G70" i="1"/>
  <c r="F69" i="1"/>
  <c r="G69" i="1"/>
  <c r="G65" i="1"/>
  <c r="G64" i="1"/>
  <c r="G63" i="1"/>
  <c r="G62" i="1"/>
  <c r="G61" i="1"/>
  <c r="G60" i="1"/>
  <c r="G59" i="1"/>
  <c r="G58" i="1"/>
  <c r="F65" i="1"/>
  <c r="F64" i="1"/>
  <c r="F63" i="1"/>
  <c r="F62" i="1"/>
  <c r="F61" i="1"/>
  <c r="F60" i="1"/>
  <c r="F59" i="1"/>
  <c r="F58" i="1"/>
  <c r="G57" i="1" l="1"/>
  <c r="F57" i="1"/>
  <c r="F56" i="1"/>
  <c r="G56" i="1"/>
  <c r="G52" i="1"/>
  <c r="F43" i="1"/>
  <c r="G43" i="1"/>
  <c r="G15" i="1"/>
  <c r="F15" i="1"/>
  <c r="E86" i="1" l="1"/>
  <c r="D86" i="1"/>
  <c r="C86" i="1"/>
  <c r="G85" i="1"/>
  <c r="F85" i="1"/>
  <c r="E83" i="1"/>
  <c r="D83" i="1"/>
  <c r="C83" i="1"/>
  <c r="G82" i="1"/>
  <c r="F82" i="1"/>
  <c r="G81" i="1"/>
  <c r="F81" i="1"/>
  <c r="G80" i="1"/>
  <c r="F80" i="1"/>
  <c r="G79" i="1"/>
  <c r="F79" i="1"/>
  <c r="G78" i="1"/>
  <c r="F78" i="1"/>
  <c r="E76" i="1"/>
  <c r="D76" i="1"/>
  <c r="C76" i="1"/>
  <c r="G75" i="1"/>
  <c r="F75" i="1"/>
  <c r="E73" i="1"/>
  <c r="D73" i="1"/>
  <c r="C73" i="1"/>
  <c r="G72" i="1"/>
  <c r="F72" i="1"/>
  <c r="G71" i="1"/>
  <c r="F71" i="1"/>
  <c r="G68" i="1"/>
  <c r="F68" i="1"/>
  <c r="G67" i="1"/>
  <c r="F67" i="1"/>
  <c r="G66" i="1"/>
  <c r="F66" i="1"/>
  <c r="E54" i="1"/>
  <c r="D54" i="1"/>
  <c r="C54" i="1"/>
  <c r="G53" i="1"/>
  <c r="F53" i="1"/>
  <c r="G51" i="1"/>
  <c r="F51" i="1"/>
  <c r="E49" i="1"/>
  <c r="D49" i="1"/>
  <c r="C49" i="1"/>
  <c r="G48" i="1"/>
  <c r="F48" i="1"/>
  <c r="G47" i="1"/>
  <c r="F47" i="1"/>
  <c r="G46" i="1"/>
  <c r="F46" i="1"/>
  <c r="G45" i="1"/>
  <c r="F45" i="1"/>
  <c r="G44" i="1"/>
  <c r="F44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8" i="1"/>
  <c r="F18" i="1"/>
  <c r="G17" i="1"/>
  <c r="F17" i="1"/>
  <c r="G16" i="1"/>
  <c r="F16" i="1"/>
  <c r="G14" i="1"/>
  <c r="F14" i="1"/>
  <c r="F49" i="1" s="1"/>
  <c r="E12" i="1"/>
  <c r="D12" i="1"/>
  <c r="C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G12" i="1" s="1"/>
  <c r="J6" i="1" s="1"/>
  <c r="F3" i="1"/>
  <c r="G86" i="1" l="1"/>
  <c r="P6" i="1" s="1"/>
  <c r="G76" i="1"/>
  <c r="N6" i="1" s="1"/>
  <c r="G54" i="1"/>
  <c r="L6" i="1" s="1"/>
  <c r="F83" i="1"/>
  <c r="F73" i="1"/>
  <c r="G49" i="1"/>
  <c r="K6" i="1" s="1"/>
  <c r="F12" i="1"/>
  <c r="F76" i="1"/>
  <c r="F54" i="1"/>
  <c r="G73" i="1"/>
  <c r="M6" i="1" s="1"/>
  <c r="G83" i="1"/>
  <c r="O6" i="1" s="1"/>
  <c r="F86" i="1"/>
  <c r="O9" i="1" l="1"/>
</calcChain>
</file>

<file path=xl/sharedStrings.xml><?xml version="1.0" encoding="utf-8"?>
<sst xmlns="http://schemas.openxmlformats.org/spreadsheetml/2006/main" count="165" uniqueCount="165">
  <si>
    <t>CUENTA CONTABLE</t>
  </si>
  <si>
    <t>CONCEPTO</t>
  </si>
  <si>
    <t>TOTAL SIPOT</t>
  </si>
  <si>
    <t xml:space="preserve"> </t>
  </si>
  <si>
    <t>1.1.2.2.01.0007.00002</t>
  </si>
  <si>
    <t>POLICIA IND. BANC. Y COM DEL VALLE D</t>
  </si>
  <si>
    <t>1.1.2.2.01.0007.00009</t>
  </si>
  <si>
    <t>ISSSTE SONORA</t>
  </si>
  <si>
    <t>SUBROGADOS</t>
  </si>
  <si>
    <t>SERVICIOS MEDICOS</t>
  </si>
  <si>
    <t>DONATIVOS</t>
  </si>
  <si>
    <t>CURSOS</t>
  </si>
  <si>
    <t>SANCIONES</t>
  </si>
  <si>
    <t>OTROS</t>
  </si>
  <si>
    <t>PROD. FINANCIEROS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</si>
  <si>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</si>
  <si>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</si>
  <si>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</si>
  <si>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</si>
  <si>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</si>
  <si>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</si>
  <si>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</si>
  <si>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</si>
  <si>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TOTAL DE INGRESOS</t>
  </si>
  <si>
    <t>1.1.2.2.01.0007.00034</t>
  </si>
  <si>
    <t>ISSSEMYM CENTRO MEDICO ECATEPEC</t>
  </si>
  <si>
    <t>1.1.2.2.01.0007.00042</t>
  </si>
  <si>
    <t>SEDENA HOSPITAL MILITAR  DE ESPECIALI</t>
  </si>
  <si>
    <t>1.1.2.2.01.0007.00043</t>
  </si>
  <si>
    <t>HOSPITAL DE LA NIÑEZ OAXAQUEÑA</t>
  </si>
  <si>
    <t>TOTAL SUBROGADOS</t>
  </si>
  <si>
    <t>1.1.2.2.01.0008.00001</t>
  </si>
  <si>
    <t>ATENCION SALAS GENERALES</t>
  </si>
  <si>
    <t>4.1.7.3.01.0001.00020</t>
  </si>
  <si>
    <t>SERVICIO DE RADIOTERAPIA</t>
  </si>
  <si>
    <t>4.1.7.3.01.0001.00021</t>
  </si>
  <si>
    <t>SUBDIRECCION DE ASISTENCIA MEDICA</t>
  </si>
  <si>
    <t>4.1.7.3.01.0001.00022</t>
  </si>
  <si>
    <t>NEUMOLOGIA Y FISIOLOGIA PULMONAR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</si>
  <si>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</si>
  <si>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</si>
  <si>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</si>
  <si>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</si>
  <si>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</si>
  <si>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</si>
  <si>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4.1.7.3.01.0001.00028</t>
  </si>
  <si>
    <t>NEONATOLOGIA</t>
  </si>
  <si>
    <t>4.1.7.3.01.0001.00029</t>
  </si>
  <si>
    <t>HEMATO-ONCOLOGIA</t>
  </si>
  <si>
    <t>4.1.7.3.01.0001.00030</t>
  </si>
  <si>
    <t>GASTROENTEROLOGIA Y NUTRICION</t>
  </si>
  <si>
    <t>4.1.7.3.01.0001.00032</t>
  </si>
  <si>
    <t>NEUROOLOGIA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</si>
  <si>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</si>
  <si>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</si>
  <si>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</si>
  <si>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</si>
  <si>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</si>
  <si>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</si>
  <si>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</si>
  <si>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</si>
  <si>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</si>
  <si>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</si>
  <si>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4.1.7.3.01.0001.00040</t>
  </si>
  <si>
    <t>ORTOPEDIA</t>
  </si>
  <si>
    <t>4.1.7.3.01.0001.00041</t>
  </si>
  <si>
    <t>NEUROCIRUGIA</t>
  </si>
  <si>
    <t>4.1.7.3.01.0001.00042</t>
  </si>
  <si>
    <t>UROLOGIA Y GINECOLOGIA</t>
  </si>
  <si>
    <t>4.1.7.3.01.0001.00043</t>
  </si>
  <si>
    <t>OFTALMOLOGIA</t>
  </si>
  <si>
    <t>4.1.7.3.01.0001.00044</t>
  </si>
  <si>
    <t>ESTOMATOLOGIA</t>
  </si>
  <si>
    <t>4.1.7.3.01.0001.00045</t>
  </si>
  <si>
    <t>CIRUGIA GENERAL</t>
  </si>
  <si>
    <t>4.1.7.3.01.0001.00046</t>
  </si>
  <si>
    <t>CIRUGIA DE TORAX Y ENDOSCOPIA</t>
  </si>
  <si>
    <t>4.1.7.3.01.0001.00047</t>
  </si>
  <si>
    <t>ANESTESIA Y ALGOLOGIA</t>
  </si>
  <si>
    <t>4.1.7.3.01.0001.00048</t>
  </si>
  <si>
    <t>LABORATORIO DE FARMACIA</t>
  </si>
  <si>
    <t>4.1.7.3.01.0001.00049</t>
  </si>
  <si>
    <t>IMAGINOLOGIA</t>
  </si>
  <si>
    <t>4.1.7.3.01.0001.00051</t>
  </si>
  <si>
    <t>LABORATORIO CLINICO</t>
  </si>
  <si>
    <t>4.1.7.3.01.0001.00055</t>
  </si>
  <si>
    <t>INMUNOLOGIA</t>
  </si>
  <si>
    <t>4.1.7.3.01.0001.00057</t>
  </si>
  <si>
    <t>FARMACOLOGIA CLINICA</t>
  </si>
  <si>
    <t>4.1.7.3.01.0001.00059</t>
  </si>
  <si>
    <t>OTORRINOLARINGOLOGIA</t>
  </si>
  <si>
    <t>4.1.7.3.01.0003.00007</t>
  </si>
  <si>
    <t>FOTOCOPIAS</t>
  </si>
  <si>
    <t>4.1.7.3.01.0006.00001</t>
  </si>
  <si>
    <t>MEDICAMENTOS</t>
  </si>
  <si>
    <t>TOTAL SERVICIOS MEDICOS</t>
  </si>
  <si>
    <t>4.3.9.9.01.0001.00001</t>
  </si>
  <si>
    <t>FUNDACION INBURSA</t>
  </si>
  <si>
    <t>4.3.9.9.01.0001.00005</t>
  </si>
  <si>
    <t>DONATIVOS OPERACIÓN DEL HOSPITAL</t>
  </si>
  <si>
    <t>TOTAL DONATIVOS</t>
  </si>
  <si>
    <t>4.3.9.9.03.0003.00001</t>
  </si>
  <si>
    <t>CURSOS DE ESTOMATOLOGIA</t>
  </si>
  <si>
    <t>4.3.9.9.03.0004.00003</t>
  </si>
  <si>
    <t>CURSOS DE ESPECIALIZACION</t>
  </si>
  <si>
    <t>4.3.9.9.03.0004.00004</t>
  </si>
  <si>
    <t>PASANTIAS</t>
  </si>
  <si>
    <t>4.3.9.9.03.0004.00011</t>
  </si>
  <si>
    <t>PAGO DERECHO A EXAMEN 2025</t>
  </si>
  <si>
    <t>4.3.9.9.03.0004.00012</t>
  </si>
  <si>
    <t>CURSO PROPEDEUTICO</t>
  </si>
  <si>
    <t>TOTAL CURSOS</t>
  </si>
  <si>
    <t>4.3.9.9.09.0011</t>
  </si>
  <si>
    <t>MULTAS Y SANCIONES</t>
  </si>
  <si>
    <t>TOTAL SANCIONES</t>
  </si>
  <si>
    <t>4.3.9.9.09.0003</t>
  </si>
  <si>
    <t>REPOSICION DE CREDENCIALES</t>
  </si>
  <si>
    <t>4.3.9.9.09.0013</t>
  </si>
  <si>
    <t>UTILIDADES DE CURSOS MONOGRAFICOS</t>
  </si>
  <si>
    <t>4.3.9.9.09.0017</t>
  </si>
  <si>
    <t>DIVERSOS</t>
  </si>
  <si>
    <t>4.3.9.9.09.0019</t>
  </si>
  <si>
    <t>RENTA DE ESPACIO</t>
  </si>
  <si>
    <t>4.3.9.9.09.0021</t>
  </si>
  <si>
    <t>DIVERSOS 2</t>
  </si>
  <si>
    <t>TOTAL OTROS</t>
  </si>
  <si>
    <t>PRODUCTOS FINANCIEROS (INTERESES)</t>
  </si>
  <si>
    <t>TOTAL  INTERESES</t>
  </si>
  <si>
    <t>ENERO</t>
  </si>
  <si>
    <t>FEBRERO</t>
  </si>
  <si>
    <t>MARZO</t>
  </si>
  <si>
    <t>SIPOT 1er. TRIMESTRE</t>
  </si>
  <si>
    <t>DESGLOSE DE INGRESOS PRIMER TRIMESTRE 2025</t>
  </si>
  <si>
    <t>4.1.7.3.01.0001.00016</t>
  </si>
  <si>
    <t>TRASPLANTES</t>
  </si>
  <si>
    <t>4.1.7.3.01.0001.00053</t>
  </si>
  <si>
    <t>PATOLOGIA</t>
  </si>
  <si>
    <t>4.3.9.9.01.0001.00004</t>
  </si>
  <si>
    <t>4.3.9.9.03.0001.00132</t>
  </si>
  <si>
    <t>ENE 2025  C.M. CALIDAD Y SEGURIDAD EN</t>
  </si>
  <si>
    <t>4.3.9.9.03.0001.00133</t>
  </si>
  <si>
    <t>FEB 2025 TEC. E. INSTRUMENTOS DE TRA</t>
  </si>
  <si>
    <t>4.1.7.3.01.0001.00024</t>
  </si>
  <si>
    <t>TERAPIA INTENSIVA</t>
  </si>
  <si>
    <t>4.3.9.9.03.0001.00134</t>
  </si>
  <si>
    <t>FEB 2025 ATENCION PSICOLOGIA EN EL</t>
  </si>
  <si>
    <t>4.3.9.9.03.0001.00135</t>
  </si>
  <si>
    <t>MAR 2025-FEB 2026 DIP. MED. INTEGRAL</t>
  </si>
  <si>
    <t>4.3.9.9.03.0001.00136</t>
  </si>
  <si>
    <t>4.3.9.9.03.0001.00137</t>
  </si>
  <si>
    <t>4.3.9.9.03.0001.00138</t>
  </si>
  <si>
    <t>4.3.9.9.03.0001.00139</t>
  </si>
  <si>
    <t>4.3.9.9.03.0001.00140</t>
  </si>
  <si>
    <t>4.3.9.9.03.0001.00141</t>
  </si>
  <si>
    <t>MAR 2025 XXX C. M. DE ESTOMATOLOGIA</t>
  </si>
  <si>
    <t>MAR 2025 SEGURIDAD EN EL USO DE MED</t>
  </si>
  <si>
    <t>MAR 2025-AGO 2026 ING DE TEJIDOS Y ME</t>
  </si>
  <si>
    <t>MAR 2025-AGO 2026 I. A LA METODOLOGIA</t>
  </si>
  <si>
    <t>MAR 2025 X C-T-P DE BACTERIOLOGIA DI</t>
  </si>
  <si>
    <t>MAR 2025 C.TEMAS DE PSICOLOGIA INFA</t>
  </si>
  <si>
    <t>4.3.9.9.03.0004.00009</t>
  </si>
  <si>
    <t>CAMPOS CLINICOS</t>
  </si>
  <si>
    <t>4.3.9.9.03.0004.00010</t>
  </si>
  <si>
    <t>ROTACION</t>
  </si>
  <si>
    <t>PROYECTO S 670 FUNDACION GONZALO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</si>
</sst>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4" fontId="3" fillId="2" borderId="2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 wrapText="1"/>
    </xf>
    <xf numFmtId="0" fontId="5" fillId="0" borderId="0" xfId="1" applyFont="1" applyBorder="1"/>
    <xf numFmtId="4" fontId="5" fillId="0" borderId="0" xfId="2" applyNumberFormat="1" applyFont="1" applyBorder="1"/>
    <xf numFmtId="4" fontId="5" fillId="0" borderId="0" xfId="1" applyNumberFormat="1" applyFont="1" applyBorder="1"/>
    <xf numFmtId="4" fontId="5" fillId="0" borderId="0" xfId="1" applyNumberFormat="1" applyFont="1" applyFill="1" applyBorder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0" fillId="0" borderId="11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164" fontId="0" fillId="0" borderId="14" xfId="0" applyNumberFormat="1" applyBorder="1"/>
    <xf numFmtId="164" fontId="0" fillId="0" borderId="0" xfId="0" applyNumberFormat="1" applyBorder="1"/>
    <xf numFmtId="164" fontId="0" fillId="0" borderId="15" xfId="0" applyNumberFormat="1" applyBorder="1"/>
    <xf numFmtId="0" fontId="5" fillId="0" borderId="0" xfId="1" applyFont="1" applyFill="1" applyBorder="1"/>
    <xf numFmtId="164" fontId="1" fillId="6" borderId="0" xfId="0" applyNumberFormat="1" applyFont="1" applyFill="1" applyBorder="1" applyAlignment="1">
      <alignment horizontal="right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4" fontId="5" fillId="0" borderId="17" xfId="2" applyNumberFormat="1" applyFont="1" applyBorder="1"/>
    <xf numFmtId="4" fontId="5" fillId="0" borderId="17" xfId="1" applyNumberFormat="1" applyFont="1" applyBorder="1"/>
    <xf numFmtId="4" fontId="5" fillId="0" borderId="17" xfId="1" applyNumberFormat="1" applyFont="1" applyFill="1" applyBorder="1"/>
    <xf numFmtId="0" fontId="6" fillId="7" borderId="0" xfId="1" applyFont="1" applyFill="1" applyBorder="1"/>
    <xf numFmtId="4" fontId="7" fillId="7" borderId="0" xfId="2" applyNumberFormat="1" applyFont="1" applyFill="1" applyBorder="1"/>
    <xf numFmtId="4" fontId="7" fillId="7" borderId="0" xfId="1" applyNumberFormat="1" applyFont="1" applyFill="1" applyBorder="1"/>
    <xf numFmtId="0" fontId="6" fillId="0" borderId="0" xfId="1" applyFont="1" applyFill="1" applyBorder="1"/>
    <xf numFmtId="4" fontId="7" fillId="0" borderId="0" xfId="2" applyNumberFormat="1" applyFont="1" applyFill="1" applyBorder="1"/>
    <xf numFmtId="4" fontId="7" fillId="0" borderId="0" xfId="1" applyNumberFormat="1" applyFont="1" applyFill="1" applyBorder="1"/>
    <xf numFmtId="0" fontId="0" fillId="0" borderId="0" xfId="0" applyFill="1"/>
    <xf numFmtId="4" fontId="0" fillId="0" borderId="0" xfId="0" applyNumberFormat="1" applyFill="1"/>
    <xf numFmtId="164" fontId="0" fillId="0" borderId="0" xfId="0" applyNumberFormat="1" applyFill="1"/>
    <xf numFmtId="4" fontId="0" fillId="0" borderId="0" xfId="0" applyNumberFormat="1"/>
    <xf numFmtId="4" fontId="8" fillId="7" borderId="0" xfId="2" applyNumberFormat="1" applyFont="1" applyFill="1" applyBorder="1"/>
    <xf numFmtId="4" fontId="8" fillId="7" borderId="0" xfId="1" applyNumberFormat="1" applyFont="1" applyFill="1" applyBorder="1"/>
    <xf numFmtId="4" fontId="8" fillId="0" borderId="0" xfId="2" applyNumberFormat="1" applyFont="1" applyBorder="1"/>
    <xf numFmtId="4" fontId="8" fillId="0" borderId="0" xfId="1" applyNumberFormat="1" applyFont="1" applyBorder="1"/>
    <xf numFmtId="4" fontId="8" fillId="0" borderId="0" xfId="1" applyNumberFormat="1" applyFont="1" applyFill="1" applyBorder="1"/>
    <xf numFmtId="0" fontId="5" fillId="0" borderId="0" xfId="1" applyFont="1" applyFill="1"/>
    <xf numFmtId="0" fontId="6" fillId="7" borderId="0" xfId="1" applyFont="1" applyFill="1"/>
    <xf numFmtId="4" fontId="9" fillId="7" borderId="0" xfId="1" applyNumberFormat="1" applyFont="1" applyFill="1"/>
    <xf numFmtId="0" fontId="5" fillId="0" borderId="0" xfId="1" applyFont="1"/>
    <xf numFmtId="4" fontId="5" fillId="0" borderId="0" xfId="1" applyNumberFormat="1" applyFont="1"/>
    <xf numFmtId="0" fontId="8" fillId="0" borderId="0" xfId="1" applyFont="1" applyFill="1"/>
    <xf numFmtId="4" fontId="8" fillId="0" borderId="17" xfId="1" applyNumberFormat="1" applyFont="1" applyFill="1" applyBorder="1"/>
    <xf numFmtId="4" fontId="8" fillId="7" borderId="0" xfId="1" applyNumberFormat="1" applyFont="1" applyFill="1"/>
    <xf numFmtId="4" fontId="8" fillId="0" borderId="0" xfId="1" applyNumberFormat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0" xfId="0" applyNumberFormat="1" applyFont="1" applyFill="1" applyBorder="1" applyAlignment="1">
      <alignment horizontal="right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workbookViewId="0">
      <selection activeCell="F12" sqref="F12"/>
    </sheetView>
  </sheetViews>
  <sheetFormatPr baseColWidth="10" defaultRowHeight="15" x14ac:dyDescent="0.25"/>
  <cols>
    <col min="1" max="1" width="18" customWidth="1"/>
    <col min="2" max="2" width="32.42578125" customWidth="1"/>
    <col min="3" max="5" width="11.42578125" customWidth="1"/>
    <col min="6" max="6" width="12.42578125" customWidth="1"/>
    <col min="7" max="7" width="12.140625" customWidth="1"/>
    <col min="8" max="8" width="11.42578125" customWidth="1"/>
    <col min="9" max="9" width="11.7109375" bestFit="1" customWidth="1"/>
    <col min="10" max="10" width="14.7109375" customWidth="1"/>
    <col min="11" max="12" width="20" customWidth="1"/>
    <col min="13" max="13" width="16.140625" customWidth="1"/>
    <col min="14" max="14" width="15.42578125" customWidth="1"/>
    <col min="15" max="15" width="14.28515625" customWidth="1"/>
    <col min="16" max="16" width="19.85546875" customWidth="1"/>
  </cols>
  <sheetData>
    <row r="1" spans="1:16" x14ac:dyDescent="0.25">
      <c r="A1" s="51" t="s">
        <v>0</v>
      </c>
      <c r="B1" s="51" t="s">
        <v>1</v>
      </c>
      <c r="C1" s="1"/>
      <c r="D1" s="1"/>
      <c r="E1" s="1"/>
      <c r="F1" s="53" t="s">
        <v>131</v>
      </c>
      <c r="G1" s="2" t="s">
        <v>2</v>
      </c>
      <c r="J1" t="s">
        <v>3</v>
      </c>
    </row>
    <row r="2" spans="1:16" x14ac:dyDescent="0.25">
      <c r="A2" s="52"/>
      <c r="B2" s="52"/>
      <c r="C2" s="3" t="s">
        <v>128</v>
      </c>
      <c r="D2" s="3" t="s">
        <v>129</v>
      </c>
      <c r="E2" s="3" t="s">
        <v>130</v>
      </c>
      <c r="F2" s="54"/>
      <c r="G2" s="4">
        <v>2025</v>
      </c>
    </row>
    <row r="3" spans="1:16" ht="15.75" thickBot="1" x14ac:dyDescent="0.3">
      <c r="A3" s="5" t="s">
        <v>4</v>
      </c>
      <c r="B3" s="5" t="s">
        <v>5</v>
      </c>
      <c r="C3" s="6">
        <v>4658</v>
      </c>
      <c r="D3" s="6">
        <v>0</v>
      </c>
      <c r="E3" s="6">
        <v>2188</v>
      </c>
      <c r="F3" s="7">
        <f t="shared" ref="F3:F71" si="0">C3+D3+E3</f>
        <v>6846</v>
      </c>
      <c r="G3" s="8">
        <f>C3+D3+E3</f>
        <v>6846</v>
      </c>
    </row>
    <row r="4" spans="1:16" ht="15.75" thickBot="1" x14ac:dyDescent="0.3">
      <c r="A4" s="5" t="s">
        <v>6</v>
      </c>
      <c r="B4" s="5" t="s">
        <v>7</v>
      </c>
      <c r="C4" s="6">
        <v>870908</v>
      </c>
      <c r="D4" s="6">
        <v>0</v>
      </c>
      <c r="E4" s="6">
        <v>70835</v>
      </c>
      <c r="F4" s="7">
        <f t="shared" si="0"/>
        <v>941743</v>
      </c>
      <c r="G4" s="8">
        <f t="shared" ref="G4:G81" si="1">C4+D4+E4</f>
        <v>941743</v>
      </c>
      <c r="J4" s="55" t="s">
        <v>132</v>
      </c>
      <c r="K4" s="56"/>
      <c r="L4" s="56"/>
      <c r="M4" s="56"/>
      <c r="N4" s="56"/>
      <c r="O4" s="56"/>
      <c r="P4" s="57"/>
    </row>
    <row r="5" spans="1:16" ht="15.75" thickBot="1" x14ac:dyDescent="0.3">
      <c r="A5" s="5" t="s">
        <v>15</v>
      </c>
      <c r="B5" s="5" t="s">
        <v>16</v>
      </c>
      <c r="C5" s="6">
        <v>0</v>
      </c>
      <c r="D5" s="6">
        <v>0</v>
      </c>
      <c r="E5" s="6">
        <v>39760</v>
      </c>
      <c r="F5" s="7">
        <f t="shared" si="0"/>
        <v>39760</v>
      </c>
      <c r="G5" s="8">
        <f t="shared" si="1"/>
        <v>39760</v>
      </c>
      <c r="J5" s="9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1" t="s">
        <v>14</v>
      </c>
    </row>
    <row r="6" spans="1:16" x14ac:dyDescent="0.25">
      <c r="A6" s="5" t="s">
        <v>17</v>
      </c>
      <c r="B6" s="5" t="s">
        <v>18</v>
      </c>
      <c r="C6" s="6">
        <v>312238</v>
      </c>
      <c r="D6" s="6">
        <v>0</v>
      </c>
      <c r="E6" s="6">
        <v>24173</v>
      </c>
      <c r="F6" s="7">
        <f t="shared" si="0"/>
        <v>336411</v>
      </c>
      <c r="G6" s="8">
        <f t="shared" si="1"/>
        <v>336411</v>
      </c>
      <c r="J6" s="12">
        <f>G12</f>
        <v>10847068</v>
      </c>
      <c r="K6" s="13">
        <f>G49</f>
        <v>331619</v>
      </c>
      <c r="L6" s="13">
        <f>G54</f>
        <v>1500000</v>
      </c>
      <c r="M6" s="13">
        <f>G73</f>
        <v>1463512.51</v>
      </c>
      <c r="N6" s="13">
        <f>G76</f>
        <v>126803.41</v>
      </c>
      <c r="O6" s="13">
        <f>G83</f>
        <v>740371.80999999994</v>
      </c>
      <c r="P6" s="14">
        <f>G86</f>
        <v>19633.86</v>
      </c>
    </row>
    <row r="7" spans="1:16" x14ac:dyDescent="0.25">
      <c r="A7" s="5" t="s">
        <v>19</v>
      </c>
      <c r="B7" s="18" t="s">
        <v>20</v>
      </c>
      <c r="C7" s="6">
        <v>5401</v>
      </c>
      <c r="D7" s="6">
        <v>104709</v>
      </c>
      <c r="E7" s="6">
        <v>375137</v>
      </c>
      <c r="F7" s="7">
        <f t="shared" si="0"/>
        <v>485247</v>
      </c>
      <c r="G7" s="8">
        <f t="shared" si="1"/>
        <v>485247</v>
      </c>
      <c r="J7" s="15"/>
      <c r="K7" s="16"/>
      <c r="L7" s="16"/>
      <c r="M7" s="16"/>
      <c r="N7" s="16"/>
      <c r="O7" s="16"/>
      <c r="P7" s="17"/>
    </row>
    <row r="8" spans="1:16" x14ac:dyDescent="0.25">
      <c r="A8" s="5" t="s">
        <v>21</v>
      </c>
      <c r="B8" s="18" t="s">
        <v>22</v>
      </c>
      <c r="C8" s="6">
        <v>1473474</v>
      </c>
      <c r="D8" s="6">
        <v>0</v>
      </c>
      <c r="E8" s="6">
        <v>1236879</v>
      </c>
      <c r="F8" s="7">
        <f t="shared" si="0"/>
        <v>2710353</v>
      </c>
      <c r="G8" s="8">
        <f t="shared" si="1"/>
        <v>2710353</v>
      </c>
      <c r="J8" s="15"/>
      <c r="K8" s="16"/>
      <c r="L8" s="16"/>
      <c r="M8" s="16"/>
      <c r="N8" s="16"/>
      <c r="O8" s="16"/>
      <c r="P8" s="17"/>
    </row>
    <row r="9" spans="1:16" x14ac:dyDescent="0.25">
      <c r="A9" s="5" t="s">
        <v>24</v>
      </c>
      <c r="B9" s="5" t="s">
        <v>25</v>
      </c>
      <c r="C9" s="6">
        <v>576035</v>
      </c>
      <c r="D9" s="6">
        <v>280528</v>
      </c>
      <c r="E9" s="6">
        <v>350383</v>
      </c>
      <c r="F9" s="7">
        <f t="shared" si="0"/>
        <v>1206946</v>
      </c>
      <c r="G9" s="8">
        <f t="shared" si="1"/>
        <v>1206946</v>
      </c>
      <c r="J9" s="15"/>
      <c r="K9" s="16"/>
      <c r="L9" s="16"/>
      <c r="M9" s="58" t="s">
        <v>23</v>
      </c>
      <c r="N9" s="58"/>
      <c r="O9" s="19">
        <f>J6+K6+L6+M6+N6+O6+P6</f>
        <v>15029008.59</v>
      </c>
      <c r="P9" s="17"/>
    </row>
    <row r="10" spans="1:16" ht="15.75" thickBot="1" x14ac:dyDescent="0.3">
      <c r="A10" s="5" t="s">
        <v>26</v>
      </c>
      <c r="B10" s="5" t="s">
        <v>27</v>
      </c>
      <c r="C10" s="6">
        <v>1775</v>
      </c>
      <c r="D10" s="6">
        <v>0</v>
      </c>
      <c r="E10" s="6">
        <v>5114189</v>
      </c>
      <c r="F10" s="7">
        <f t="shared" si="0"/>
        <v>5115964</v>
      </c>
      <c r="G10" s="8">
        <f t="shared" si="1"/>
        <v>5115964</v>
      </c>
      <c r="J10" s="20"/>
      <c r="K10" s="21"/>
      <c r="L10" s="21"/>
      <c r="M10" s="21"/>
      <c r="N10" s="21"/>
      <c r="O10" s="21"/>
      <c r="P10" s="22"/>
    </row>
    <row r="11" spans="1:16" ht="15.75" thickBot="1" x14ac:dyDescent="0.3">
      <c r="A11" s="5" t="s">
        <v>28</v>
      </c>
      <c r="B11" s="5" t="s">
        <v>29</v>
      </c>
      <c r="C11" s="24">
        <v>3125</v>
      </c>
      <c r="D11" s="24">
        <v>0</v>
      </c>
      <c r="E11" s="24">
        <v>673</v>
      </c>
      <c r="F11" s="25">
        <f t="shared" si="0"/>
        <v>3798</v>
      </c>
      <c r="G11" s="26">
        <f t="shared" si="1"/>
        <v>3798</v>
      </c>
      <c r="J11" s="23"/>
      <c r="K11" s="23"/>
      <c r="L11" s="23"/>
      <c r="M11" s="23"/>
      <c r="N11" s="23"/>
      <c r="O11" s="23"/>
      <c r="P11" s="23"/>
    </row>
    <row r="12" spans="1:16" x14ac:dyDescent="0.25">
      <c r="A12" s="5"/>
      <c r="B12" s="27" t="s">
        <v>30</v>
      </c>
      <c r="C12" s="28">
        <f>SUM(C3:C11)</f>
        <v>3247614</v>
      </c>
      <c r="D12" s="28">
        <f>SUM(D3:D11)</f>
        <v>385237</v>
      </c>
      <c r="E12" s="28">
        <f>SUM(E3:E11)</f>
        <v>7214217</v>
      </c>
      <c r="F12" s="29">
        <f>SUM(C12:E12)</f>
        <v>10847068</v>
      </c>
      <c r="G12" s="29">
        <f>SUM(G3:G11)</f>
        <v>10847068</v>
      </c>
      <c r="J12" s="23"/>
      <c r="K12" s="23"/>
      <c r="L12" s="23"/>
      <c r="M12" s="23"/>
      <c r="N12" s="23"/>
      <c r="O12" s="23"/>
      <c r="P12" s="23"/>
    </row>
    <row r="13" spans="1:16" x14ac:dyDescent="0.25">
      <c r="A13" s="18"/>
      <c r="B13" s="30"/>
      <c r="C13" s="31"/>
      <c r="D13" s="31"/>
      <c r="E13" s="31"/>
      <c r="F13" s="32"/>
      <c r="G13" s="32"/>
      <c r="J13" s="23"/>
      <c r="K13" s="23"/>
      <c r="L13" s="23"/>
      <c r="M13" s="23"/>
      <c r="N13" s="23"/>
      <c r="O13" s="23"/>
      <c r="P13" s="23"/>
    </row>
    <row r="14" spans="1:16" s="33" customFormat="1" x14ac:dyDescent="0.25">
      <c r="A14" s="5" t="s">
        <v>31</v>
      </c>
      <c r="B14" s="5" t="s">
        <v>32</v>
      </c>
      <c r="C14" s="6">
        <v>3000</v>
      </c>
      <c r="D14" s="6">
        <v>26200</v>
      </c>
      <c r="E14" s="6">
        <v>4000</v>
      </c>
      <c r="F14" s="7">
        <f t="shared" si="0"/>
        <v>33200</v>
      </c>
      <c r="G14" s="8">
        <f t="shared" si="1"/>
        <v>33200</v>
      </c>
      <c r="I14" s="34"/>
      <c r="J14" s="35"/>
      <c r="K14" s="35"/>
      <c r="L14" s="35"/>
      <c r="M14" s="35"/>
      <c r="N14" s="35"/>
      <c r="O14" s="35"/>
      <c r="P14" s="35"/>
    </row>
    <row r="15" spans="1:16" x14ac:dyDescent="0.25">
      <c r="A15" s="5" t="s">
        <v>133</v>
      </c>
      <c r="B15" s="5" t="s">
        <v>134</v>
      </c>
      <c r="C15" s="6">
        <v>0</v>
      </c>
      <c r="D15" s="6">
        <v>2143</v>
      </c>
      <c r="E15" s="6">
        <v>0</v>
      </c>
      <c r="F15" s="7">
        <f t="shared" ref="F15" si="2">C15+D15+E15</f>
        <v>2143</v>
      </c>
      <c r="G15" s="8">
        <f t="shared" ref="G15" si="3">C15+D15+E15</f>
        <v>2143</v>
      </c>
      <c r="J15" s="23"/>
      <c r="K15" s="23"/>
      <c r="L15" s="23"/>
      <c r="M15" s="23"/>
      <c r="N15" s="23"/>
      <c r="O15" s="23"/>
      <c r="P15" s="23"/>
    </row>
    <row r="16" spans="1:16" x14ac:dyDescent="0.25">
      <c r="A16" s="5" t="s">
        <v>33</v>
      </c>
      <c r="B16" s="5" t="s">
        <v>34</v>
      </c>
      <c r="C16" s="6">
        <v>0</v>
      </c>
      <c r="D16" s="6">
        <v>23</v>
      </c>
      <c r="E16" s="6">
        <v>0</v>
      </c>
      <c r="F16" s="7">
        <f t="shared" si="0"/>
        <v>23</v>
      </c>
      <c r="G16" s="8">
        <f t="shared" si="1"/>
        <v>23</v>
      </c>
      <c r="J16" s="23"/>
      <c r="K16" s="23"/>
      <c r="L16" s="23"/>
      <c r="M16" s="23"/>
      <c r="N16" s="23"/>
      <c r="O16" s="23"/>
      <c r="P16" s="23"/>
    </row>
    <row r="17" spans="1:16" x14ac:dyDescent="0.25">
      <c r="A17" s="5" t="s">
        <v>35</v>
      </c>
      <c r="B17" s="5" t="s">
        <v>36</v>
      </c>
      <c r="C17" s="6">
        <v>31507</v>
      </c>
      <c r="D17" s="6">
        <v>82571</v>
      </c>
      <c r="E17" s="6">
        <v>49989</v>
      </c>
      <c r="F17" s="7">
        <f t="shared" si="0"/>
        <v>164067</v>
      </c>
      <c r="G17" s="8">
        <f t="shared" si="1"/>
        <v>164067</v>
      </c>
      <c r="J17" s="23"/>
      <c r="K17" s="23"/>
      <c r="L17" s="23"/>
      <c r="M17" s="23"/>
      <c r="N17" s="23"/>
      <c r="O17" s="23"/>
      <c r="P17" s="23"/>
    </row>
    <row r="18" spans="1:16" x14ac:dyDescent="0.25">
      <c r="A18" s="5" t="s">
        <v>37</v>
      </c>
      <c r="B18" s="5" t="s">
        <v>38</v>
      </c>
      <c r="C18" s="6">
        <v>324</v>
      </c>
      <c r="D18" s="6">
        <v>648</v>
      </c>
      <c r="E18" s="6">
        <v>648</v>
      </c>
      <c r="F18" s="7">
        <f t="shared" si="0"/>
        <v>1620</v>
      </c>
      <c r="G18" s="8">
        <f t="shared" si="1"/>
        <v>1620</v>
      </c>
      <c r="J18" s="23"/>
      <c r="K18" s="23"/>
      <c r="L18" s="23"/>
      <c r="M18" s="23"/>
      <c r="N18" s="23"/>
      <c r="O18" s="23"/>
      <c r="P18" s="23"/>
    </row>
    <row r="19" spans="1:16" x14ac:dyDescent="0.25">
      <c r="A19" s="5" t="s">
        <v>142</v>
      </c>
      <c r="B19" s="5" t="s">
        <v>143</v>
      </c>
      <c r="C19" s="6">
        <v>0</v>
      </c>
      <c r="D19" s="6">
        <v>0</v>
      </c>
      <c r="E19" s="6">
        <v>45</v>
      </c>
      <c r="F19" s="7">
        <f t="shared" si="0"/>
        <v>45</v>
      </c>
      <c r="G19" s="8">
        <f t="shared" si="1"/>
        <v>45</v>
      </c>
      <c r="J19" s="23"/>
      <c r="K19" s="23"/>
      <c r="L19" s="23"/>
      <c r="M19" s="23"/>
      <c r="N19" s="23"/>
      <c r="O19" s="23"/>
      <c r="P19" s="23"/>
    </row>
    <row r="20" spans="1:16" x14ac:dyDescent="0.25">
      <c r="A20" s="5" t="s">
        <v>39</v>
      </c>
      <c r="B20" s="5" t="s">
        <v>40</v>
      </c>
      <c r="C20" s="6">
        <v>813</v>
      </c>
      <c r="D20" s="6">
        <v>0</v>
      </c>
      <c r="E20" s="6">
        <v>414</v>
      </c>
      <c r="F20" s="7">
        <f t="shared" si="0"/>
        <v>1227</v>
      </c>
      <c r="G20" s="8">
        <f t="shared" si="1"/>
        <v>1227</v>
      </c>
      <c r="J20" s="23"/>
      <c r="K20" s="23"/>
      <c r="L20" s="23"/>
      <c r="M20" s="23"/>
      <c r="N20" s="23"/>
      <c r="O20" s="23"/>
      <c r="P20" s="23"/>
    </row>
    <row r="21" spans="1:16" x14ac:dyDescent="0.25">
      <c r="A21" s="5" t="s">
        <v>41</v>
      </c>
      <c r="B21" s="5" t="s">
        <v>42</v>
      </c>
      <c r="C21" s="6">
        <v>183</v>
      </c>
      <c r="D21" s="6">
        <v>1591</v>
      </c>
      <c r="E21" s="6">
        <v>1469</v>
      </c>
      <c r="F21" s="7">
        <f t="shared" si="0"/>
        <v>3243</v>
      </c>
      <c r="G21" s="8">
        <f t="shared" si="1"/>
        <v>3243</v>
      </c>
      <c r="J21" s="23"/>
      <c r="K21" s="23"/>
      <c r="L21" s="23"/>
      <c r="M21" s="23"/>
      <c r="N21" s="23"/>
      <c r="O21" s="23"/>
      <c r="P21" s="23"/>
    </row>
    <row r="22" spans="1:16" x14ac:dyDescent="0.25">
      <c r="A22" s="5" t="s">
        <v>43</v>
      </c>
      <c r="B22" s="5" t="s">
        <v>44</v>
      </c>
      <c r="C22" s="6">
        <v>471</v>
      </c>
      <c r="D22" s="6">
        <v>510</v>
      </c>
      <c r="E22" s="6">
        <v>0</v>
      </c>
      <c r="F22" s="7">
        <f t="shared" si="0"/>
        <v>981</v>
      </c>
      <c r="G22" s="8">
        <f t="shared" si="1"/>
        <v>981</v>
      </c>
      <c r="J22" s="23"/>
      <c r="K22" s="23"/>
      <c r="L22" s="23"/>
      <c r="M22" s="23"/>
      <c r="N22" s="23"/>
      <c r="O22" s="23"/>
      <c r="P22" s="23"/>
    </row>
    <row r="23" spans="1:16" x14ac:dyDescent="0.25">
      <c r="A23" s="5" t="s">
        <v>45</v>
      </c>
      <c r="B23" s="5" t="s">
        <v>46</v>
      </c>
      <c r="C23" s="6">
        <v>183</v>
      </c>
      <c r="D23" s="6">
        <v>201</v>
      </c>
      <c r="E23" s="6">
        <v>70</v>
      </c>
      <c r="F23" s="7">
        <f t="shared" si="0"/>
        <v>454</v>
      </c>
      <c r="G23" s="8">
        <f t="shared" si="1"/>
        <v>454</v>
      </c>
      <c r="J23" s="23"/>
      <c r="K23" s="23"/>
      <c r="L23" s="23"/>
      <c r="M23" s="23"/>
      <c r="N23" s="23"/>
      <c r="O23" s="23"/>
      <c r="P23" s="23"/>
    </row>
    <row r="24" spans="1:16" x14ac:dyDescent="0.25">
      <c r="A24" s="5" t="s">
        <v>47</v>
      </c>
      <c r="B24" s="5" t="s">
        <v>48</v>
      </c>
      <c r="C24" s="6">
        <v>0</v>
      </c>
      <c r="D24" s="6">
        <v>1284</v>
      </c>
      <c r="E24" s="6">
        <v>0</v>
      </c>
      <c r="F24" s="7">
        <f t="shared" si="0"/>
        <v>1284</v>
      </c>
      <c r="G24" s="8">
        <f t="shared" si="1"/>
        <v>1284</v>
      </c>
      <c r="J24" s="23"/>
      <c r="K24" s="23"/>
      <c r="L24" s="23"/>
      <c r="M24" s="23"/>
      <c r="N24" s="23"/>
      <c r="O24" s="23"/>
      <c r="P24" s="23"/>
    </row>
    <row r="25" spans="1:16" x14ac:dyDescent="0.25">
      <c r="A25" s="5" t="s">
        <v>49</v>
      </c>
      <c r="B25" s="5" t="s">
        <v>50</v>
      </c>
      <c r="C25" s="6">
        <v>1144</v>
      </c>
      <c r="D25" s="6">
        <v>0</v>
      </c>
      <c r="E25" s="6">
        <v>0</v>
      </c>
      <c r="F25" s="7">
        <f t="shared" si="0"/>
        <v>1144</v>
      </c>
      <c r="G25" s="8">
        <f t="shared" si="1"/>
        <v>1144</v>
      </c>
      <c r="J25" s="23"/>
      <c r="K25" s="23"/>
      <c r="L25" s="23"/>
      <c r="M25" s="23"/>
      <c r="N25" s="23"/>
      <c r="O25" s="23"/>
      <c r="P25" s="23"/>
    </row>
    <row r="26" spans="1:16" x14ac:dyDescent="0.25">
      <c r="A26" s="5" t="s">
        <v>51</v>
      </c>
      <c r="B26" s="5" t="s">
        <v>52</v>
      </c>
      <c r="C26" s="6">
        <v>883</v>
      </c>
      <c r="D26" s="6">
        <v>0</v>
      </c>
      <c r="E26" s="6">
        <v>270</v>
      </c>
      <c r="F26" s="7">
        <f t="shared" si="0"/>
        <v>1153</v>
      </c>
      <c r="G26" s="8">
        <f t="shared" si="1"/>
        <v>1153</v>
      </c>
      <c r="J26" s="23"/>
      <c r="K26" s="23"/>
      <c r="L26" s="23"/>
      <c r="M26" s="23"/>
      <c r="N26" s="23"/>
      <c r="O26" s="23"/>
      <c r="P26" s="23"/>
    </row>
    <row r="27" spans="1:16" x14ac:dyDescent="0.25">
      <c r="A27" s="5" t="s">
        <v>53</v>
      </c>
      <c r="B27" s="5" t="s">
        <v>54</v>
      </c>
      <c r="C27" s="6">
        <v>8</v>
      </c>
      <c r="D27" s="6">
        <v>43</v>
      </c>
      <c r="E27" s="6">
        <v>79</v>
      </c>
      <c r="F27" s="7">
        <f t="shared" si="0"/>
        <v>130</v>
      </c>
      <c r="G27" s="8">
        <f t="shared" si="1"/>
        <v>130</v>
      </c>
      <c r="J27" s="23"/>
      <c r="K27" s="23"/>
      <c r="L27" s="23"/>
      <c r="M27" s="23"/>
      <c r="N27" s="23"/>
      <c r="O27" s="23"/>
      <c r="P27" s="23"/>
    </row>
    <row r="28" spans="1:16" x14ac:dyDescent="0.25">
      <c r="A28" s="5" t="s">
        <v>55</v>
      </c>
      <c r="B28" s="5" t="s">
        <v>56</v>
      </c>
      <c r="C28" s="6">
        <v>1934</v>
      </c>
      <c r="D28" s="6">
        <v>545</v>
      </c>
      <c r="E28" s="6">
        <v>2023</v>
      </c>
      <c r="F28" s="7">
        <f t="shared" si="0"/>
        <v>4502</v>
      </c>
      <c r="G28" s="8">
        <f t="shared" si="1"/>
        <v>4502</v>
      </c>
      <c r="J28" s="23"/>
      <c r="K28" s="23"/>
      <c r="L28" s="23"/>
      <c r="M28" s="23"/>
      <c r="N28" s="23"/>
      <c r="O28" s="23"/>
      <c r="P28" s="23"/>
    </row>
    <row r="29" spans="1:16" x14ac:dyDescent="0.25">
      <c r="A29" s="5" t="s">
        <v>57</v>
      </c>
      <c r="B29" s="5" t="s">
        <v>58</v>
      </c>
      <c r="C29" s="6">
        <v>260</v>
      </c>
      <c r="D29" s="6">
        <v>0</v>
      </c>
      <c r="E29" s="6">
        <v>892</v>
      </c>
      <c r="F29" s="7">
        <f t="shared" si="0"/>
        <v>1152</v>
      </c>
      <c r="G29" s="8">
        <f t="shared" si="1"/>
        <v>1152</v>
      </c>
      <c r="J29" s="23"/>
      <c r="K29" s="23"/>
      <c r="L29" s="23"/>
      <c r="M29" s="23"/>
      <c r="N29" s="23"/>
      <c r="O29" s="23"/>
      <c r="P29" s="23"/>
    </row>
    <row r="30" spans="1:16" x14ac:dyDescent="0.25">
      <c r="A30" s="5" t="s">
        <v>59</v>
      </c>
      <c r="B30" s="5" t="s">
        <v>60</v>
      </c>
      <c r="C30" s="6">
        <v>920</v>
      </c>
      <c r="D30" s="6">
        <v>558</v>
      </c>
      <c r="E30" s="6">
        <v>1661</v>
      </c>
      <c r="F30" s="7">
        <f t="shared" si="0"/>
        <v>3139</v>
      </c>
      <c r="G30" s="8">
        <f t="shared" si="1"/>
        <v>3139</v>
      </c>
    </row>
    <row r="31" spans="1:16" x14ac:dyDescent="0.25">
      <c r="A31" s="5" t="s">
        <v>61</v>
      </c>
      <c r="B31" s="5" t="s">
        <v>62</v>
      </c>
      <c r="C31" s="6">
        <v>2664</v>
      </c>
      <c r="D31" s="6">
        <v>2453</v>
      </c>
      <c r="E31" s="6">
        <v>3976</v>
      </c>
      <c r="F31" s="7">
        <f t="shared" si="0"/>
        <v>9093</v>
      </c>
      <c r="G31" s="8">
        <f t="shared" si="1"/>
        <v>9093</v>
      </c>
    </row>
    <row r="32" spans="1:16" x14ac:dyDescent="0.25">
      <c r="A32" s="5" t="s">
        <v>63</v>
      </c>
      <c r="B32" s="5" t="s">
        <v>64</v>
      </c>
      <c r="C32" s="6">
        <v>827</v>
      </c>
      <c r="D32" s="6">
        <v>0</v>
      </c>
      <c r="E32" s="6">
        <v>0</v>
      </c>
      <c r="F32" s="7">
        <f t="shared" si="0"/>
        <v>827</v>
      </c>
      <c r="G32" s="8">
        <f t="shared" si="1"/>
        <v>827</v>
      </c>
    </row>
    <row r="33" spans="1:7" x14ac:dyDescent="0.25">
      <c r="A33" s="5" t="s">
        <v>65</v>
      </c>
      <c r="B33" s="5" t="s">
        <v>66</v>
      </c>
      <c r="C33" s="6">
        <v>0</v>
      </c>
      <c r="D33" s="6">
        <v>5814</v>
      </c>
      <c r="E33" s="6">
        <v>6206</v>
      </c>
      <c r="F33" s="7">
        <f t="shared" si="0"/>
        <v>12020</v>
      </c>
      <c r="G33" s="8">
        <f t="shared" si="1"/>
        <v>12020</v>
      </c>
    </row>
    <row r="34" spans="1:7" x14ac:dyDescent="0.25">
      <c r="A34" s="5" t="s">
        <v>67</v>
      </c>
      <c r="B34" s="5" t="s">
        <v>68</v>
      </c>
      <c r="C34" s="6">
        <v>0</v>
      </c>
      <c r="D34" s="6">
        <v>0</v>
      </c>
      <c r="E34" s="6">
        <v>1794</v>
      </c>
      <c r="F34" s="7">
        <f t="shared" si="0"/>
        <v>1794</v>
      </c>
      <c r="G34" s="8">
        <f t="shared" si="1"/>
        <v>1794</v>
      </c>
    </row>
    <row r="35" spans="1:7" x14ac:dyDescent="0.25">
      <c r="A35" s="5" t="s">
        <v>69</v>
      </c>
      <c r="B35" s="5" t="s">
        <v>70</v>
      </c>
      <c r="C35" s="6">
        <v>0</v>
      </c>
      <c r="D35" s="6">
        <v>423</v>
      </c>
      <c r="E35" s="6">
        <v>0</v>
      </c>
      <c r="F35" s="7">
        <f t="shared" si="0"/>
        <v>423</v>
      </c>
      <c r="G35" s="8">
        <f t="shared" si="1"/>
        <v>423</v>
      </c>
    </row>
    <row r="36" spans="1:7" x14ac:dyDescent="0.25">
      <c r="A36" s="5" t="s">
        <v>71</v>
      </c>
      <c r="B36" s="5" t="s">
        <v>72</v>
      </c>
      <c r="C36" s="6">
        <v>227</v>
      </c>
      <c r="D36" s="6">
        <v>765</v>
      </c>
      <c r="E36" s="6">
        <v>224</v>
      </c>
      <c r="F36" s="7">
        <f t="shared" si="0"/>
        <v>1216</v>
      </c>
      <c r="G36" s="8">
        <f t="shared" si="1"/>
        <v>1216</v>
      </c>
    </row>
    <row r="37" spans="1:7" x14ac:dyDescent="0.25">
      <c r="A37" s="5" t="s">
        <v>73</v>
      </c>
      <c r="B37" s="5" t="s">
        <v>74</v>
      </c>
      <c r="C37" s="6">
        <v>0</v>
      </c>
      <c r="D37" s="6">
        <v>1410</v>
      </c>
      <c r="E37" s="6">
        <v>548</v>
      </c>
      <c r="F37" s="7">
        <f>C37+D37+E37</f>
        <v>1958</v>
      </c>
      <c r="G37" s="8">
        <f t="shared" si="1"/>
        <v>1958</v>
      </c>
    </row>
    <row r="38" spans="1:7" x14ac:dyDescent="0.25">
      <c r="A38" s="5" t="s">
        <v>75</v>
      </c>
      <c r="B38" s="5" t="s">
        <v>76</v>
      </c>
      <c r="C38" s="6">
        <v>0</v>
      </c>
      <c r="D38" s="6">
        <v>3753</v>
      </c>
      <c r="E38" s="6">
        <v>0</v>
      </c>
      <c r="F38" s="7">
        <f>C38+D38+E38</f>
        <v>3753</v>
      </c>
      <c r="G38" s="8">
        <f t="shared" si="1"/>
        <v>3753</v>
      </c>
    </row>
    <row r="39" spans="1:7" x14ac:dyDescent="0.25">
      <c r="A39" s="5" t="s">
        <v>77</v>
      </c>
      <c r="B39" s="5" t="s">
        <v>78</v>
      </c>
      <c r="C39" s="6">
        <v>2187</v>
      </c>
      <c r="D39" s="6">
        <v>5248</v>
      </c>
      <c r="E39" s="6">
        <v>4671</v>
      </c>
      <c r="F39" s="7">
        <f t="shared" si="0"/>
        <v>12106</v>
      </c>
      <c r="G39" s="8">
        <f t="shared" si="1"/>
        <v>12106</v>
      </c>
    </row>
    <row r="40" spans="1:7" x14ac:dyDescent="0.25">
      <c r="A40" s="5" t="s">
        <v>79</v>
      </c>
      <c r="B40" s="5" t="s">
        <v>80</v>
      </c>
      <c r="C40" s="6">
        <v>0</v>
      </c>
      <c r="D40" s="6">
        <v>0</v>
      </c>
      <c r="E40" s="6">
        <v>80</v>
      </c>
      <c r="F40" s="7">
        <f t="shared" si="0"/>
        <v>80</v>
      </c>
      <c r="G40" s="8">
        <f t="shared" si="1"/>
        <v>80</v>
      </c>
    </row>
    <row r="41" spans="1:7" x14ac:dyDescent="0.25">
      <c r="A41" s="5" t="s">
        <v>81</v>
      </c>
      <c r="B41" s="5" t="s">
        <v>82</v>
      </c>
      <c r="C41" s="6">
        <v>9335</v>
      </c>
      <c r="D41" s="6">
        <v>6414</v>
      </c>
      <c r="E41" s="6">
        <v>2475</v>
      </c>
      <c r="F41" s="7">
        <f t="shared" si="0"/>
        <v>18224</v>
      </c>
      <c r="G41" s="8">
        <f t="shared" si="1"/>
        <v>18224</v>
      </c>
    </row>
    <row r="42" spans="1:7" x14ac:dyDescent="0.25">
      <c r="A42" s="5" t="s">
        <v>83</v>
      </c>
      <c r="B42" s="5" t="s">
        <v>84</v>
      </c>
      <c r="C42" s="6">
        <v>14503</v>
      </c>
      <c r="D42" s="6">
        <v>13972</v>
      </c>
      <c r="E42" s="6">
        <v>6514</v>
      </c>
      <c r="F42" s="7">
        <f t="shared" si="0"/>
        <v>34989</v>
      </c>
      <c r="G42" s="8">
        <f t="shared" si="1"/>
        <v>34989</v>
      </c>
    </row>
    <row r="43" spans="1:7" x14ac:dyDescent="0.25">
      <c r="A43" s="5" t="s">
        <v>135</v>
      </c>
      <c r="B43" s="5" t="s">
        <v>136</v>
      </c>
      <c r="C43" s="6">
        <v>0</v>
      </c>
      <c r="D43" s="6">
        <v>429</v>
      </c>
      <c r="E43" s="6">
        <v>0</v>
      </c>
      <c r="F43" s="7">
        <f t="shared" si="0"/>
        <v>429</v>
      </c>
      <c r="G43" s="8">
        <f t="shared" si="1"/>
        <v>429</v>
      </c>
    </row>
    <row r="44" spans="1:7" x14ac:dyDescent="0.25">
      <c r="A44" s="5" t="s">
        <v>85</v>
      </c>
      <c r="B44" s="5" t="s">
        <v>86</v>
      </c>
      <c r="C44" s="6">
        <v>0</v>
      </c>
      <c r="D44" s="6">
        <v>0</v>
      </c>
      <c r="E44" s="6">
        <v>233</v>
      </c>
      <c r="F44" s="7">
        <f t="shared" si="0"/>
        <v>233</v>
      </c>
      <c r="G44" s="8">
        <f t="shared" si="1"/>
        <v>233</v>
      </c>
    </row>
    <row r="45" spans="1:7" x14ac:dyDescent="0.25">
      <c r="A45" s="5" t="s">
        <v>87</v>
      </c>
      <c r="B45" s="5" t="s">
        <v>88</v>
      </c>
      <c r="C45" s="6">
        <v>256</v>
      </c>
      <c r="D45" s="6">
        <v>0</v>
      </c>
      <c r="E45" s="6">
        <v>0</v>
      </c>
      <c r="F45" s="7">
        <f t="shared" si="0"/>
        <v>256</v>
      </c>
      <c r="G45" s="8">
        <f t="shared" si="1"/>
        <v>256</v>
      </c>
    </row>
    <row r="46" spans="1:7" x14ac:dyDescent="0.25">
      <c r="A46" s="5" t="s">
        <v>89</v>
      </c>
      <c r="B46" s="5" t="s">
        <v>90</v>
      </c>
      <c r="C46" s="6">
        <v>2359</v>
      </c>
      <c r="D46" s="6">
        <v>0</v>
      </c>
      <c r="E46" s="6">
        <v>3730</v>
      </c>
      <c r="F46" s="7">
        <f t="shared" si="0"/>
        <v>6089</v>
      </c>
      <c r="G46" s="8">
        <f t="shared" si="1"/>
        <v>6089</v>
      </c>
    </row>
    <row r="47" spans="1:7" ht="15.75" customHeight="1" x14ac:dyDescent="0.25">
      <c r="A47" s="5" t="s">
        <v>91</v>
      </c>
      <c r="B47" s="5" t="s">
        <v>92</v>
      </c>
      <c r="C47" s="6">
        <v>2294.1999999999998</v>
      </c>
      <c r="D47" s="6">
        <v>0</v>
      </c>
      <c r="E47" s="6">
        <v>5276.4</v>
      </c>
      <c r="F47" s="7">
        <f t="shared" si="0"/>
        <v>7570.5999999999995</v>
      </c>
      <c r="G47" s="8">
        <f t="shared" si="1"/>
        <v>7570.5999999999995</v>
      </c>
    </row>
    <row r="48" spans="1:7" x14ac:dyDescent="0.25">
      <c r="A48" s="5" t="s">
        <v>93</v>
      </c>
      <c r="B48" s="5" t="s">
        <v>94</v>
      </c>
      <c r="C48" s="6">
        <v>203.02</v>
      </c>
      <c r="D48" s="6">
        <v>10.38</v>
      </c>
      <c r="E48" s="6">
        <v>838</v>
      </c>
      <c r="F48" s="7">
        <f t="shared" si="0"/>
        <v>1051.4000000000001</v>
      </c>
      <c r="G48" s="8">
        <f t="shared" si="1"/>
        <v>1051.4000000000001</v>
      </c>
    </row>
    <row r="49" spans="1:11" x14ac:dyDescent="0.25">
      <c r="A49" s="5"/>
      <c r="B49" s="27" t="s">
        <v>95</v>
      </c>
      <c r="C49" s="28">
        <f>SUM(C14:C48)</f>
        <v>76485.22</v>
      </c>
      <c r="D49" s="28">
        <f>SUM(D14:D48)</f>
        <v>157008.38</v>
      </c>
      <c r="E49" s="28">
        <f>SUM(E14:E48)</f>
        <v>98125.4</v>
      </c>
      <c r="F49" s="29">
        <f>SUM(F14:F48)</f>
        <v>331619</v>
      </c>
      <c r="G49" s="29">
        <f>C49+D49+E49</f>
        <v>331619</v>
      </c>
    </row>
    <row r="50" spans="1:11" x14ac:dyDescent="0.25">
      <c r="A50" s="5"/>
      <c r="B50" s="5"/>
      <c r="C50" s="6"/>
      <c r="D50" s="6"/>
      <c r="E50" s="6"/>
      <c r="F50" s="7"/>
      <c r="G50" s="8"/>
    </row>
    <row r="51" spans="1:11" x14ac:dyDescent="0.25">
      <c r="A51" s="5" t="s">
        <v>96</v>
      </c>
      <c r="B51" s="5" t="s">
        <v>97</v>
      </c>
      <c r="C51" s="6">
        <v>0</v>
      </c>
      <c r="D51" s="6">
        <v>0</v>
      </c>
      <c r="E51" s="6">
        <v>100000</v>
      </c>
      <c r="F51" s="7">
        <f t="shared" si="0"/>
        <v>100000</v>
      </c>
      <c r="G51" s="8">
        <f t="shared" si="1"/>
        <v>100000</v>
      </c>
    </row>
    <row r="52" spans="1:11" x14ac:dyDescent="0.25">
      <c r="A52" s="5" t="s">
        <v>137</v>
      </c>
      <c r="B52" s="5" t="s">
        <v>164</v>
      </c>
      <c r="C52" s="6">
        <v>0</v>
      </c>
      <c r="D52" s="6">
        <v>150000</v>
      </c>
      <c r="E52" s="6">
        <v>0</v>
      </c>
      <c r="F52" s="7">
        <f>C52+D52+E52</f>
        <v>150000</v>
      </c>
      <c r="G52" s="8">
        <f t="shared" si="1"/>
        <v>150000</v>
      </c>
    </row>
    <row r="53" spans="1:11" ht="15.75" thickBot="1" x14ac:dyDescent="0.3">
      <c r="A53" s="5" t="s">
        <v>98</v>
      </c>
      <c r="B53" s="5" t="s">
        <v>99</v>
      </c>
      <c r="C53" s="24">
        <v>10000</v>
      </c>
      <c r="D53" s="24">
        <v>1240000</v>
      </c>
      <c r="E53" s="24">
        <v>0</v>
      </c>
      <c r="F53" s="25">
        <f t="shared" si="0"/>
        <v>1250000</v>
      </c>
      <c r="G53" s="26">
        <f t="shared" si="1"/>
        <v>1250000</v>
      </c>
    </row>
    <row r="54" spans="1:11" x14ac:dyDescent="0.25">
      <c r="A54" s="5"/>
      <c r="B54" s="27" t="s">
        <v>100</v>
      </c>
      <c r="C54" s="28">
        <f>SUM(C51:C53)</f>
        <v>10000</v>
      </c>
      <c r="D54" s="28">
        <f>SUM(D51:D53)</f>
        <v>1390000</v>
      </c>
      <c r="E54" s="28">
        <f>SUM(E51:E53)</f>
        <v>100000</v>
      </c>
      <c r="F54" s="29">
        <f>SUM(C54+D54+E54)</f>
        <v>1500000</v>
      </c>
      <c r="G54" s="29">
        <f>SUM(C54+D54+E54)</f>
        <v>1500000</v>
      </c>
    </row>
    <row r="55" spans="1:11" x14ac:dyDescent="0.25">
      <c r="A55" s="5"/>
      <c r="B55" s="5"/>
      <c r="C55" s="6"/>
      <c r="D55" s="6"/>
      <c r="E55" s="6"/>
      <c r="F55" s="7"/>
      <c r="G55" s="8"/>
    </row>
    <row r="56" spans="1:11" x14ac:dyDescent="0.25">
      <c r="A56" s="5" t="s">
        <v>138</v>
      </c>
      <c r="B56" s="5" t="s">
        <v>139</v>
      </c>
      <c r="C56" s="6">
        <v>0</v>
      </c>
      <c r="D56" s="6">
        <v>27800</v>
      </c>
      <c r="E56" s="6">
        <v>0</v>
      </c>
      <c r="F56" s="7">
        <f t="shared" si="0"/>
        <v>27800</v>
      </c>
      <c r="G56" s="8">
        <f t="shared" si="1"/>
        <v>27800</v>
      </c>
      <c r="K56" s="36"/>
    </row>
    <row r="57" spans="1:11" x14ac:dyDescent="0.25">
      <c r="A57" s="5" t="s">
        <v>140</v>
      </c>
      <c r="B57" s="5" t="s">
        <v>141</v>
      </c>
      <c r="C57" s="6">
        <v>0</v>
      </c>
      <c r="D57" s="6">
        <v>2400</v>
      </c>
      <c r="E57" s="6">
        <v>0</v>
      </c>
      <c r="F57" s="7">
        <f t="shared" ref="F57:F65" si="4">C57+D57+E57</f>
        <v>2400</v>
      </c>
      <c r="G57" s="8">
        <f t="shared" ref="G57" si="5">C57+D57+E57</f>
        <v>2400</v>
      </c>
      <c r="H57" s="5"/>
    </row>
    <row r="58" spans="1:11" x14ac:dyDescent="0.25">
      <c r="A58" s="5" t="s">
        <v>144</v>
      </c>
      <c r="B58" s="5" t="s">
        <v>145</v>
      </c>
      <c r="C58" s="6">
        <v>0</v>
      </c>
      <c r="D58" s="6">
        <v>0</v>
      </c>
      <c r="E58" s="6">
        <v>10250</v>
      </c>
      <c r="F58" s="7">
        <f t="shared" si="4"/>
        <v>10250</v>
      </c>
      <c r="G58" s="8">
        <f>C58+D58+E58</f>
        <v>10250</v>
      </c>
      <c r="H58" s="5"/>
    </row>
    <row r="59" spans="1:11" x14ac:dyDescent="0.25">
      <c r="A59" s="5" t="s">
        <v>146</v>
      </c>
      <c r="B59" s="5" t="s">
        <v>147</v>
      </c>
      <c r="C59" s="6">
        <v>0</v>
      </c>
      <c r="D59" s="6">
        <v>0</v>
      </c>
      <c r="E59" s="6">
        <v>60000</v>
      </c>
      <c r="F59" s="7">
        <f t="shared" si="4"/>
        <v>60000</v>
      </c>
      <c r="G59" s="8">
        <f t="shared" ref="G59:G65" si="6">C59+D59+E59</f>
        <v>60000</v>
      </c>
      <c r="H59" s="5"/>
    </row>
    <row r="60" spans="1:11" x14ac:dyDescent="0.25">
      <c r="A60" s="5" t="s">
        <v>148</v>
      </c>
      <c r="B60" s="5" t="s">
        <v>154</v>
      </c>
      <c r="C60" s="6">
        <v>0</v>
      </c>
      <c r="D60" s="6">
        <v>0</v>
      </c>
      <c r="E60" s="6">
        <v>66500</v>
      </c>
      <c r="F60" s="7">
        <f t="shared" si="4"/>
        <v>66500</v>
      </c>
      <c r="G60" s="8">
        <f t="shared" si="6"/>
        <v>66500</v>
      </c>
      <c r="H60" s="5"/>
    </row>
    <row r="61" spans="1:11" x14ac:dyDescent="0.25">
      <c r="A61" s="5" t="s">
        <v>149</v>
      </c>
      <c r="B61" s="5" t="s">
        <v>155</v>
      </c>
      <c r="C61" s="6">
        <v>0</v>
      </c>
      <c r="D61" s="6">
        <v>0</v>
      </c>
      <c r="E61" s="6">
        <v>35200</v>
      </c>
      <c r="F61" s="7">
        <f t="shared" si="4"/>
        <v>35200</v>
      </c>
      <c r="G61" s="8">
        <f t="shared" si="6"/>
        <v>35200</v>
      </c>
      <c r="H61" s="5"/>
    </row>
    <row r="62" spans="1:11" x14ac:dyDescent="0.25">
      <c r="A62" s="5" t="s">
        <v>150</v>
      </c>
      <c r="B62" s="5" t="s">
        <v>156</v>
      </c>
      <c r="C62" s="6">
        <v>0</v>
      </c>
      <c r="D62" s="6">
        <v>0</v>
      </c>
      <c r="E62" s="6">
        <v>90000</v>
      </c>
      <c r="F62" s="7">
        <f t="shared" si="4"/>
        <v>90000</v>
      </c>
      <c r="G62" s="8">
        <f t="shared" si="6"/>
        <v>90000</v>
      </c>
      <c r="H62" s="5"/>
    </row>
    <row r="63" spans="1:11" x14ac:dyDescent="0.25">
      <c r="A63" s="5" t="s">
        <v>151</v>
      </c>
      <c r="B63" s="5" t="s">
        <v>157</v>
      </c>
      <c r="C63" s="6">
        <v>0</v>
      </c>
      <c r="D63" s="6">
        <v>0</v>
      </c>
      <c r="E63" s="6">
        <v>2400</v>
      </c>
      <c r="F63" s="7">
        <f t="shared" si="4"/>
        <v>2400</v>
      </c>
      <c r="G63" s="8">
        <f t="shared" si="6"/>
        <v>2400</v>
      </c>
      <c r="H63" s="5"/>
    </row>
    <row r="64" spans="1:11" x14ac:dyDescent="0.25">
      <c r="A64" s="5" t="s">
        <v>152</v>
      </c>
      <c r="B64" s="5" t="s">
        <v>158</v>
      </c>
      <c r="C64" s="6">
        <v>0</v>
      </c>
      <c r="D64" s="6">
        <v>0</v>
      </c>
      <c r="E64" s="6">
        <v>5250</v>
      </c>
      <c r="F64" s="7">
        <f t="shared" si="4"/>
        <v>5250</v>
      </c>
      <c r="G64" s="8">
        <f t="shared" si="6"/>
        <v>5250</v>
      </c>
      <c r="H64" s="5"/>
    </row>
    <row r="65" spans="1:11" x14ac:dyDescent="0.25">
      <c r="A65" s="5" t="s">
        <v>153</v>
      </c>
      <c r="B65" s="5" t="s">
        <v>159</v>
      </c>
      <c r="C65" s="6">
        <v>0</v>
      </c>
      <c r="D65" s="6">
        <v>0</v>
      </c>
      <c r="E65" s="6">
        <v>11500</v>
      </c>
      <c r="F65" s="7">
        <f t="shared" si="4"/>
        <v>11500</v>
      </c>
      <c r="G65" s="8">
        <f t="shared" si="6"/>
        <v>11500</v>
      </c>
      <c r="H65" s="5"/>
    </row>
    <row r="66" spans="1:11" x14ac:dyDescent="0.25">
      <c r="A66" s="5" t="s">
        <v>101</v>
      </c>
      <c r="B66" s="5" t="s">
        <v>102</v>
      </c>
      <c r="C66" s="6">
        <v>336000</v>
      </c>
      <c r="D66" s="6">
        <v>16000</v>
      </c>
      <c r="E66" s="6">
        <v>44000</v>
      </c>
      <c r="F66" s="7">
        <f t="shared" si="0"/>
        <v>396000</v>
      </c>
      <c r="G66" s="8">
        <f t="shared" si="1"/>
        <v>396000</v>
      </c>
      <c r="H66" s="5"/>
    </row>
    <row r="67" spans="1:11" x14ac:dyDescent="0.25">
      <c r="A67" s="5" t="s">
        <v>103</v>
      </c>
      <c r="B67" s="5" t="s">
        <v>104</v>
      </c>
      <c r="C67" s="6">
        <v>169261</v>
      </c>
      <c r="D67" s="6">
        <v>17187</v>
      </c>
      <c r="E67" s="6">
        <v>0</v>
      </c>
      <c r="F67" s="7">
        <f t="shared" si="0"/>
        <v>186448</v>
      </c>
      <c r="G67" s="8">
        <f t="shared" si="1"/>
        <v>186448</v>
      </c>
      <c r="H67" s="5"/>
    </row>
    <row r="68" spans="1:11" x14ac:dyDescent="0.25">
      <c r="A68" s="5" t="s">
        <v>105</v>
      </c>
      <c r="B68" s="5" t="s">
        <v>106</v>
      </c>
      <c r="C68" s="6">
        <v>31424.5</v>
      </c>
      <c r="D68" s="6">
        <v>25737.5</v>
      </c>
      <c r="E68" s="6">
        <v>15435</v>
      </c>
      <c r="F68" s="7">
        <f t="shared" si="0"/>
        <v>72597</v>
      </c>
      <c r="G68" s="8">
        <f t="shared" si="1"/>
        <v>72597</v>
      </c>
      <c r="H68" s="5"/>
    </row>
    <row r="69" spans="1:11" x14ac:dyDescent="0.25">
      <c r="A69" s="5" t="s">
        <v>160</v>
      </c>
      <c r="B69" s="5" t="s">
        <v>161</v>
      </c>
      <c r="C69" s="6">
        <v>0</v>
      </c>
      <c r="D69" s="6">
        <v>0</v>
      </c>
      <c r="E69" s="6">
        <v>479872.51</v>
      </c>
      <c r="F69" s="7">
        <f t="shared" si="0"/>
        <v>479872.51</v>
      </c>
      <c r="G69" s="8">
        <f t="shared" si="1"/>
        <v>479872.51</v>
      </c>
    </row>
    <row r="70" spans="1:11" x14ac:dyDescent="0.25">
      <c r="A70" s="5" t="s">
        <v>162</v>
      </c>
      <c r="B70" s="5" t="s">
        <v>163</v>
      </c>
      <c r="C70" s="6">
        <v>0</v>
      </c>
      <c r="D70" s="6">
        <v>0</v>
      </c>
      <c r="E70" s="6">
        <v>13295</v>
      </c>
      <c r="F70" s="7">
        <f t="shared" si="0"/>
        <v>13295</v>
      </c>
      <c r="G70" s="8">
        <f t="shared" si="1"/>
        <v>13295</v>
      </c>
    </row>
    <row r="71" spans="1:11" x14ac:dyDescent="0.25">
      <c r="A71" s="5" t="s">
        <v>107</v>
      </c>
      <c r="B71" s="5" t="s">
        <v>108</v>
      </c>
      <c r="C71" s="6">
        <v>4000</v>
      </c>
      <c r="D71" s="6">
        <v>0</v>
      </c>
      <c r="E71" s="6">
        <v>0</v>
      </c>
      <c r="F71" s="7">
        <f t="shared" si="0"/>
        <v>4000</v>
      </c>
      <c r="G71" s="8">
        <f t="shared" si="1"/>
        <v>4000</v>
      </c>
    </row>
    <row r="72" spans="1:11" ht="15.75" thickBot="1" x14ac:dyDescent="0.3">
      <c r="A72" s="5" t="s">
        <v>109</v>
      </c>
      <c r="B72" s="5" t="s">
        <v>110</v>
      </c>
      <c r="C72" s="24">
        <v>0</v>
      </c>
      <c r="D72" s="24">
        <v>0</v>
      </c>
      <c r="E72" s="24">
        <v>0</v>
      </c>
      <c r="F72" s="25">
        <f t="shared" ref="F72" si="7">C72+D72+E72</f>
        <v>0</v>
      </c>
      <c r="G72" s="26">
        <f t="shared" si="1"/>
        <v>0</v>
      </c>
    </row>
    <row r="73" spans="1:11" x14ac:dyDescent="0.25">
      <c r="A73" s="5"/>
      <c r="B73" s="27" t="s">
        <v>111</v>
      </c>
      <c r="C73" s="37">
        <f>SUM(C56:C72)</f>
        <v>540685.5</v>
      </c>
      <c r="D73" s="37">
        <f>SUM(D56:D72)</f>
        <v>89124.5</v>
      </c>
      <c r="E73" s="37">
        <f>SUM(E56:E72)</f>
        <v>833702.51</v>
      </c>
      <c r="F73" s="38">
        <f>SUM(C73:E73)</f>
        <v>1463512.51</v>
      </c>
      <c r="G73" s="38">
        <f>SUM(C73:E73)</f>
        <v>1463512.51</v>
      </c>
      <c r="K73" s="36"/>
    </row>
    <row r="74" spans="1:11" x14ac:dyDescent="0.25">
      <c r="A74" s="5"/>
      <c r="B74" s="5"/>
      <c r="C74" s="39"/>
      <c r="D74" s="39"/>
      <c r="E74" s="39"/>
      <c r="F74" s="40"/>
      <c r="G74" s="41"/>
    </row>
    <row r="75" spans="1:11" ht="15.75" thickBot="1" x14ac:dyDescent="0.3">
      <c r="A75" s="5" t="s">
        <v>112</v>
      </c>
      <c r="B75" s="5" t="s">
        <v>113</v>
      </c>
      <c r="C75" s="24">
        <v>52154.47</v>
      </c>
      <c r="D75" s="24">
        <v>68159.47</v>
      </c>
      <c r="E75" s="24">
        <v>6489.47</v>
      </c>
      <c r="F75" s="25">
        <f>SUM(C75:E75)</f>
        <v>126803.41</v>
      </c>
      <c r="G75" s="26">
        <f t="shared" ref="G75" si="8">C75+D75+E75</f>
        <v>126803.41</v>
      </c>
    </row>
    <row r="76" spans="1:11" x14ac:dyDescent="0.25">
      <c r="A76" s="5"/>
      <c r="B76" s="27" t="s">
        <v>114</v>
      </c>
      <c r="C76" s="37">
        <f>SUM(C75)</f>
        <v>52154.47</v>
      </c>
      <c r="D76" s="37">
        <f>SUM(D75)</f>
        <v>68159.47</v>
      </c>
      <c r="E76" s="37">
        <f>SUM(E75)</f>
        <v>6489.47</v>
      </c>
      <c r="F76" s="38">
        <f>SUM(C76:E76)</f>
        <v>126803.41</v>
      </c>
      <c r="G76" s="38">
        <f>SUM(C76:E76)</f>
        <v>126803.41</v>
      </c>
    </row>
    <row r="77" spans="1:11" x14ac:dyDescent="0.25">
      <c r="A77" s="5"/>
      <c r="B77" s="5"/>
      <c r="C77" s="39"/>
      <c r="D77" s="39"/>
      <c r="E77" s="39"/>
      <c r="F77" s="40"/>
      <c r="G77" s="41"/>
      <c r="K77" s="36"/>
    </row>
    <row r="78" spans="1:11" x14ac:dyDescent="0.25">
      <c r="A78" s="5" t="s">
        <v>115</v>
      </c>
      <c r="B78" s="5" t="s">
        <v>116</v>
      </c>
      <c r="C78" s="6">
        <v>1900</v>
      </c>
      <c r="D78" s="6">
        <v>1600</v>
      </c>
      <c r="E78" s="6">
        <v>1700</v>
      </c>
      <c r="F78" s="7">
        <f t="shared" ref="F78:F82" si="9">C78+D78+E78</f>
        <v>5200</v>
      </c>
      <c r="G78" s="8">
        <f>C78+D78+E78</f>
        <v>5200</v>
      </c>
    </row>
    <row r="79" spans="1:11" x14ac:dyDescent="0.25">
      <c r="A79" s="5" t="s">
        <v>117</v>
      </c>
      <c r="B79" s="5" t="s">
        <v>118</v>
      </c>
      <c r="C79" s="6">
        <v>0</v>
      </c>
      <c r="D79" s="6">
        <v>0</v>
      </c>
      <c r="E79" s="6">
        <v>480</v>
      </c>
      <c r="F79" s="7">
        <f t="shared" si="9"/>
        <v>480</v>
      </c>
      <c r="G79" s="8">
        <f>C79+D79+E79</f>
        <v>480</v>
      </c>
    </row>
    <row r="80" spans="1:11" x14ac:dyDescent="0.25">
      <c r="A80" s="5" t="s">
        <v>119</v>
      </c>
      <c r="B80" s="5" t="s">
        <v>120</v>
      </c>
      <c r="C80" s="6">
        <v>72531</v>
      </c>
      <c r="D80" s="6">
        <v>126079.62</v>
      </c>
      <c r="E80" s="6">
        <v>53228</v>
      </c>
      <c r="F80" s="7">
        <f t="shared" si="9"/>
        <v>251838.62</v>
      </c>
      <c r="G80" s="8">
        <f t="shared" si="1"/>
        <v>251838.62</v>
      </c>
    </row>
    <row r="81" spans="1:7" x14ac:dyDescent="0.25">
      <c r="A81" s="5" t="s">
        <v>121</v>
      </c>
      <c r="B81" s="5" t="s">
        <v>122</v>
      </c>
      <c r="C81" s="6">
        <v>138511.6</v>
      </c>
      <c r="D81" s="6">
        <v>141994.46</v>
      </c>
      <c r="E81" s="6">
        <v>202344.13</v>
      </c>
      <c r="F81" s="7">
        <f t="shared" si="9"/>
        <v>482850.19</v>
      </c>
      <c r="G81" s="8">
        <f t="shared" si="1"/>
        <v>482850.19</v>
      </c>
    </row>
    <row r="82" spans="1:7" x14ac:dyDescent="0.25">
      <c r="A82" s="5" t="s">
        <v>123</v>
      </c>
      <c r="B82" s="5" t="s">
        <v>124</v>
      </c>
      <c r="C82" s="6">
        <v>0</v>
      </c>
      <c r="D82" s="6">
        <v>2</v>
      </c>
      <c r="E82" s="6">
        <v>1</v>
      </c>
      <c r="F82" s="7">
        <f t="shared" si="9"/>
        <v>3</v>
      </c>
      <c r="G82" s="8">
        <f t="shared" ref="G82" si="10">C82+D82+E82</f>
        <v>3</v>
      </c>
    </row>
    <row r="83" spans="1:7" x14ac:dyDescent="0.25">
      <c r="A83" s="42"/>
      <c r="B83" s="43" t="s">
        <v>125</v>
      </c>
      <c r="C83" s="44">
        <f>SUM(C78:C82)</f>
        <v>212942.6</v>
      </c>
      <c r="D83" s="44">
        <f>SUM(D78:D82)</f>
        <v>269676.07999999996</v>
      </c>
      <c r="E83" s="44">
        <f>SUM(E78:E82)</f>
        <v>257753.13</v>
      </c>
      <c r="F83" s="44">
        <f>SUM(C83:E83)</f>
        <v>740371.80999999994</v>
      </c>
      <c r="G83" s="38">
        <f>SUM(C83:E83)</f>
        <v>740371.80999999994</v>
      </c>
    </row>
    <row r="84" spans="1:7" x14ac:dyDescent="0.25">
      <c r="A84" s="45"/>
      <c r="B84" s="45"/>
      <c r="C84" s="46"/>
      <c r="D84" s="46"/>
      <c r="E84" s="46"/>
      <c r="F84" s="45"/>
      <c r="G84" s="45"/>
    </row>
    <row r="85" spans="1:7" ht="15.75" thickBot="1" x14ac:dyDescent="0.3">
      <c r="A85" s="47"/>
      <c r="B85" s="47" t="s">
        <v>126</v>
      </c>
      <c r="C85" s="48">
        <v>6458.54</v>
      </c>
      <c r="D85" s="48">
        <v>5812.53</v>
      </c>
      <c r="E85" s="48">
        <v>7362.79</v>
      </c>
      <c r="F85" s="48">
        <f>C85+D85+E85</f>
        <v>19633.86</v>
      </c>
      <c r="G85" s="48">
        <f>C85+D85+E85</f>
        <v>19633.86</v>
      </c>
    </row>
    <row r="86" spans="1:7" x14ac:dyDescent="0.25">
      <c r="A86" s="47"/>
      <c r="B86" s="43" t="s">
        <v>127</v>
      </c>
      <c r="C86" s="49">
        <f>SUM(C85)</f>
        <v>6458.54</v>
      </c>
      <c r="D86" s="49">
        <f>SUM(D85)</f>
        <v>5812.53</v>
      </c>
      <c r="E86" s="49">
        <f>SUM(E85)</f>
        <v>7362.79</v>
      </c>
      <c r="F86" s="49">
        <f>SUM(C86:E86)</f>
        <v>19633.86</v>
      </c>
      <c r="G86" s="49">
        <f>SUM(C86:E86)</f>
        <v>19633.86</v>
      </c>
    </row>
    <row r="87" spans="1:7" x14ac:dyDescent="0.25">
      <c r="A87" s="47"/>
      <c r="B87" s="47"/>
      <c r="C87" s="50"/>
      <c r="D87" s="50"/>
      <c r="E87" s="50"/>
      <c r="F87" s="50"/>
      <c r="G87" s="50"/>
    </row>
  </sheetData>
  <mergeCells count="5">
    <mergeCell ref="A1:A2"/>
    <mergeCell ref="B1:B2"/>
    <mergeCell ref="F1:F2"/>
    <mergeCell ref="J4:P4"/>
    <mergeCell ref="M9:N9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2025-04-09T15:43:22Z</cp:lastPrinted>
  <dcterms:created xsi:type="dcterms:W3CDTF">2025-03-12T16:00:01Z</dcterms:created>
  <dcterms:modified xsi:type="dcterms:W3CDTF">2025-04-09T16:24:31Z</dcterms:modified>
</cp:coreProperties>
</file>