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er. trimestre 2023\"/>
    </mc:Choice>
  </mc:AlternateContent>
  <bookViews>
    <workbookView xWindow="0" yWindow="0" windowWidth="2877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59" i="1" l="1"/>
  <c r="G59" i="1"/>
  <c r="F58" i="1"/>
  <c r="G58" i="1"/>
  <c r="F57" i="1"/>
  <c r="G57" i="1"/>
  <c r="F56" i="1"/>
  <c r="G56" i="1"/>
  <c r="F32" i="1"/>
  <c r="G32" i="1"/>
  <c r="F30" i="1"/>
  <c r="G30" i="1"/>
  <c r="F19" i="1"/>
  <c r="G19" i="1"/>
  <c r="F18" i="1"/>
  <c r="G18" i="1"/>
  <c r="D13" i="1"/>
  <c r="C13" i="1"/>
  <c r="F11" i="1"/>
  <c r="G11" i="1"/>
  <c r="G69" i="1" l="1"/>
  <c r="G70" i="1"/>
  <c r="F70" i="1"/>
  <c r="E64" i="1"/>
  <c r="F63" i="1"/>
  <c r="G63" i="1"/>
  <c r="D64" i="1"/>
  <c r="C64" i="1"/>
  <c r="F55" i="1"/>
  <c r="G55" i="1"/>
  <c r="F54" i="1"/>
  <c r="G54" i="1"/>
  <c r="F53" i="1"/>
  <c r="G53" i="1"/>
  <c r="F52" i="1"/>
  <c r="G52" i="1"/>
  <c r="F38" i="1"/>
  <c r="G38" i="1"/>
  <c r="F35" i="1"/>
  <c r="G35" i="1"/>
  <c r="F24" i="1"/>
  <c r="G24" i="1"/>
  <c r="F21" i="1"/>
  <c r="G21" i="1"/>
  <c r="F12" i="1"/>
  <c r="G12" i="1"/>
  <c r="F51" i="1"/>
  <c r="G51" i="1"/>
  <c r="F50" i="1"/>
  <c r="G50" i="1"/>
  <c r="F17" i="1" l="1"/>
  <c r="G17" i="1"/>
  <c r="G5" i="1"/>
  <c r="F5" i="1"/>
  <c r="E77" i="1"/>
  <c r="D77" i="1"/>
  <c r="C77" i="1"/>
  <c r="G76" i="1"/>
  <c r="F76" i="1"/>
  <c r="F77" i="1" s="1"/>
  <c r="E74" i="1"/>
  <c r="D74" i="1"/>
  <c r="C74" i="1"/>
  <c r="G73" i="1"/>
  <c r="F73" i="1"/>
  <c r="G72" i="1"/>
  <c r="F72" i="1"/>
  <c r="G71" i="1"/>
  <c r="F71" i="1"/>
  <c r="F69" i="1"/>
  <c r="E67" i="1"/>
  <c r="D67" i="1"/>
  <c r="C67" i="1"/>
  <c r="G66" i="1"/>
  <c r="F66" i="1"/>
  <c r="F67" i="1" s="1"/>
  <c r="G62" i="1"/>
  <c r="F62" i="1"/>
  <c r="G61" i="1"/>
  <c r="F61" i="1"/>
  <c r="G60" i="1"/>
  <c r="F60" i="1"/>
  <c r="G49" i="1"/>
  <c r="F49" i="1"/>
  <c r="G48" i="1"/>
  <c r="F48" i="1"/>
  <c r="G47" i="1"/>
  <c r="F47" i="1"/>
  <c r="F64" i="1" s="1"/>
  <c r="E45" i="1"/>
  <c r="D45" i="1"/>
  <c r="C45" i="1"/>
  <c r="G44" i="1"/>
  <c r="F44" i="1"/>
  <c r="G43" i="1"/>
  <c r="F43" i="1"/>
  <c r="F45" i="1" s="1"/>
  <c r="E41" i="1"/>
  <c r="D41" i="1"/>
  <c r="C41" i="1"/>
  <c r="G40" i="1"/>
  <c r="F40" i="1"/>
  <c r="G39" i="1"/>
  <c r="F39" i="1"/>
  <c r="G37" i="1"/>
  <c r="F37" i="1"/>
  <c r="G36" i="1"/>
  <c r="F36" i="1"/>
  <c r="G34" i="1"/>
  <c r="F34" i="1"/>
  <c r="G33" i="1"/>
  <c r="F33" i="1"/>
  <c r="G31" i="1"/>
  <c r="F31" i="1"/>
  <c r="G29" i="1"/>
  <c r="F29" i="1"/>
  <c r="G28" i="1"/>
  <c r="F28" i="1"/>
  <c r="G27" i="1"/>
  <c r="F27" i="1"/>
  <c r="G26" i="1"/>
  <c r="F26" i="1"/>
  <c r="G25" i="1"/>
  <c r="F25" i="1"/>
  <c r="G23" i="1"/>
  <c r="F23" i="1"/>
  <c r="G22" i="1"/>
  <c r="F22" i="1"/>
  <c r="G20" i="1"/>
  <c r="F20" i="1"/>
  <c r="G16" i="1"/>
  <c r="F16" i="1"/>
  <c r="G15" i="1"/>
  <c r="F15" i="1"/>
  <c r="G10" i="1"/>
  <c r="F10" i="1"/>
  <c r="G9" i="1"/>
  <c r="F9" i="1"/>
  <c r="G8" i="1"/>
  <c r="F8" i="1"/>
  <c r="G7" i="1"/>
  <c r="F7" i="1"/>
  <c r="G6" i="1"/>
  <c r="F6" i="1"/>
  <c r="G4" i="1"/>
  <c r="F4" i="1"/>
  <c r="G3" i="1"/>
  <c r="F3" i="1"/>
  <c r="G74" i="1" l="1"/>
  <c r="O6" i="1" s="1"/>
  <c r="F41" i="1"/>
  <c r="F13" i="1"/>
  <c r="G77" i="1"/>
  <c r="P6" i="1" s="1"/>
  <c r="F74" i="1"/>
  <c r="G45" i="1"/>
  <c r="L6" i="1" s="1"/>
  <c r="G41" i="1"/>
  <c r="K6" i="1" s="1"/>
  <c r="G64" i="1"/>
  <c r="M6" i="1" s="1"/>
  <c r="G13" i="1"/>
  <c r="J6" i="1" s="1"/>
  <c r="G67" i="1"/>
  <c r="N6" i="1" s="1"/>
</calcChain>
</file>

<file path=xl/sharedStrings.xml><?xml version="1.0" encoding="utf-8"?>
<sst xmlns="http://schemas.openxmlformats.org/spreadsheetml/2006/main" count="145" uniqueCount="145">
  <si>
    <t>CUENTA CONTABLE</t>
  </si>
  <si>
    <t>CONCEPTO</t>
  </si>
  <si>
    <t>TOTAL SIPOT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</si>
  <si>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</si>
  <si>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</si>
  <si>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</si>
  <si>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</si>
  <si>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</si>
  <si>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</si>
  <si>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</si>
  <si>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</si>
  <si>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</si>
  <si>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</si>
  <si>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</si>
  <si>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</si>
  <si>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</si>
  <si>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</si>
  <si>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</si>
  <si>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</si>
  <si>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</si>
  <si>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</si>
  <si>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</si>
  <si>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</si>
  <si>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</si>
  <si>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TOTAL SUBROGADOS</t>
  </si>
  <si>
    <t>1.1.2.2.01.0008.00001</t>
  </si>
  <si>
    <t>ATENCION SALAS GENERALES</t>
  </si>
  <si>
    <t>4.1.7.3.01.0001.00021</t>
  </si>
  <si>
    <t>SUBDIRECCION  DE ASISTENCIA MEDICA</t>
  </si>
  <si>
    <t>4.1.7.3.01.0001.00027</t>
  </si>
  <si>
    <t>PEDIATRIA AMBULATORIA</t>
  </si>
  <si>
    <t>4.1.7.3.01.0001.00029</t>
  </si>
  <si>
    <t>HEMATO-ONCOLOGIA</t>
  </si>
  <si>
    <t>4.1.7.3.01.0001.00030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</si>
  <si>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</si>
  <si>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</si>
  <si>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</si>
  <si>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</si>
  <si>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</si>
  <si>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</si>
  <si>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</si>
  <si>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</si>
  <si>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</si>
  <si>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</si>
  <si>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4.1.7.3.01.0001.00044</t>
  </si>
  <si>
    <t>ESTOMATOLOGIA</t>
  </si>
  <si>
    <t>4.1.7.3.01.0001.00047</t>
  </si>
  <si>
    <t>ANESTESIA Y ALGOLOGIA</t>
  </si>
  <si>
    <t>4.1.7.3.01.0001.00049</t>
  </si>
  <si>
    <t>IMAGINOLOGIA</t>
  </si>
  <si>
    <t>4.1.7.3.01.0001.00051</t>
  </si>
  <si>
    <t>LABORATORIO CLINICO</t>
  </si>
  <si>
    <t>4.1.7.3.01.0001.00057</t>
  </si>
  <si>
    <t>FARMACOLOGIA CLINICA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</si>
  <si>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</si>
  <si>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</si>
  <si>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</si>
  <si>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</si>
  <si>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</si>
  <si>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</si>
  <si>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</si>
  <si>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</si>
  <si>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</si>
  <si>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</si>
  <si>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4.3.9.9.03.0001.00045</t>
  </si>
  <si>
    <t>02 FEB 22-31 OCT 23 DIP. ACT. DE ALTA ESP.</t>
  </si>
  <si>
    <t>4.3.9.9.03.0001.00054</t>
  </si>
  <si>
    <t>4 ABR - 10 OCT 2023 / DIP. INMUNOLOGIA B</t>
  </si>
  <si>
    <t>4.3.9.9.03.0001.00061</t>
  </si>
  <si>
    <t>MAY-SEP 23 DIP. ULTRASONOGRAFIA EN</t>
  </si>
  <si>
    <t>4.3.9.9.03.0004.00004</t>
  </si>
  <si>
    <t>PASANTIAS</t>
  </si>
  <si>
    <t>4.3.9.9.03.0004.00007</t>
  </si>
  <si>
    <t>26 ENE AL 27 OCT 2023 DIP. MED. TRANSF.</t>
  </si>
  <si>
    <t>4.3.9.9.03.0004.00008</t>
  </si>
  <si>
    <t>PAGO DERECHO A EXAMEN 2024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</si>
  <si>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</si>
  <si>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</si>
  <si>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</si>
  <si>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</si>
  <si>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</si>
  <si>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</si>
  <si>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</si>
  <si>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CURSOS MONOGRAFICOS</t>
  </si>
  <si>
    <t>4.3.9.9.09.0017</t>
  </si>
  <si>
    <t>DIVERSOS</t>
  </si>
  <si>
    <t>4.3.9.9.09.0019</t>
  </si>
  <si>
    <t>RENTA DE ESPACIO.</t>
  </si>
  <si>
    <t>TOTAL OTROS</t>
  </si>
  <si>
    <t>PRODUCTOS FINANCIEROS (INTERESES)</t>
  </si>
  <si>
    <t>TOTAL  INTERESES</t>
  </si>
  <si>
    <t>1.1.2.2.01.0007.00012</t>
  </si>
  <si>
    <t>CENTREO MEDICO 20 DE NOVIEMBRE</t>
  </si>
  <si>
    <t>4.1.7.3.01.0001.00022</t>
  </si>
  <si>
    <t>NEUMOLOGIA Y FISIOLOGIA PULMONAR</t>
  </si>
  <si>
    <t>4.3.9.9.03.0001.00070</t>
  </si>
  <si>
    <t>JUN 2023 VXII C. DE ONCOLOGIA PED. PA</t>
  </si>
  <si>
    <t>4.3.9.9.03.0001.00071</t>
  </si>
  <si>
    <t>AGO 2023 XVII C. DE ACT DE INFECCIONES</t>
  </si>
  <si>
    <t xml:space="preserve">JULIO </t>
  </si>
  <si>
    <t>AGOSTO</t>
  </si>
  <si>
    <t>SIPOT 3ER. TRIMESTRE</t>
  </si>
  <si>
    <t>1.1.2.2.01.0007.00043</t>
  </si>
  <si>
    <t>HOSPITAL DE LA NIÑEZ  OAXAQUEÑA</t>
  </si>
  <si>
    <t>4.1.7.3.01.0001.00028</t>
  </si>
  <si>
    <t>NEONATOLOGIA</t>
  </si>
  <si>
    <t>4.1.7.3.01.0001.00032</t>
  </si>
  <si>
    <t>NEUROLOGIA</t>
  </si>
  <si>
    <t>4.1.7.3.01.0001.00050</t>
  </si>
  <si>
    <t>MEDICINA NUCLEAR MOLECULAR</t>
  </si>
  <si>
    <t>4.1.7.3.01.0001.00059</t>
  </si>
  <si>
    <t>OTORRINOLARINGOLOGIA</t>
  </si>
  <si>
    <t>4.3.9.9.03.0001.00072</t>
  </si>
  <si>
    <t>JUL/2023 C-T PARA PADRES SOBRE PRE</t>
  </si>
  <si>
    <t>4.3.9.9.03.0001.00073</t>
  </si>
  <si>
    <t>JUL 2023 C.M. ATENCION DEL PACIENTE</t>
  </si>
  <si>
    <t>4.3.9.9.03.0001.00074</t>
  </si>
  <si>
    <t>JUL 2023 IV CURSO TEORICO-PRACTICO D</t>
  </si>
  <si>
    <t>4.3.9.9.03.0001.00075</t>
  </si>
  <si>
    <t>AGO 2023 ENE 2024 DIPLOMADO EN MET</t>
  </si>
  <si>
    <t>4.3.9.9.03.0004.00009</t>
  </si>
  <si>
    <t>CAMPOS CLINICOS</t>
  </si>
  <si>
    <t>4.3.9.9.09.0004</t>
  </si>
  <si>
    <t>VENTA DE MATERIAL DE DESECHO</t>
  </si>
  <si>
    <t>SEPTIEMBRE</t>
  </si>
  <si>
    <t>1.1.2.2.01.0007.00042</t>
  </si>
  <si>
    <t>SEDENA HOSPITAL MILITAR  DE ESPECIALI</t>
  </si>
  <si>
    <t xml:space="preserve">GASTROENTEROLOGIA Y NUTRICION </t>
  </si>
  <si>
    <t>4.1.7.3.01.0001.00025</t>
  </si>
  <si>
    <t>CARDIOLOGIA</t>
  </si>
  <si>
    <t>4.1.7.3.01.0001.00026</t>
  </si>
  <si>
    <t>NEFROLOGIA</t>
  </si>
  <si>
    <t>4.1.7.3.01.0001.00042</t>
  </si>
  <si>
    <t>UROLOGIA Y GINECOLOGIA</t>
  </si>
  <si>
    <t>4.1.7.3.01.0001.00045</t>
  </si>
  <si>
    <t>CIRUGIA GENERAL</t>
  </si>
  <si>
    <t>4.3.9.9.03.0001.00077</t>
  </si>
  <si>
    <t>4.3.9.9.03.0001.00078</t>
  </si>
  <si>
    <t>4.3.9.9.03.0001.00079</t>
  </si>
  <si>
    <t>4.3.9.9.03.0001.00080</t>
  </si>
  <si>
    <t>2DA. EDICION XVI CURSO DE CALIDAD Y S</t>
  </si>
  <si>
    <t>SEP 2023 TANATOLOGIA DESDE EL TRABA</t>
  </si>
  <si>
    <t>SEP 20230C-T RESISTENCIA BACTERIANA</t>
  </si>
  <si>
    <t>SEP 2023 C-T DE CITOLOGIA EN UROANA</t>
  </si>
  <si>
    <t>DESGLOSE DE INGRESOS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</si>
</sst>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5" fillId="0" borderId="0" xfId="1" applyFont="1" applyFill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4" fontId="5" fillId="0" borderId="16" xfId="2" applyNumberFormat="1" applyFont="1" applyBorder="1"/>
    <xf numFmtId="4" fontId="5" fillId="0" borderId="16" xfId="1" applyNumberFormat="1" applyFont="1" applyBorder="1"/>
    <xf numFmtId="4" fontId="5" fillId="0" borderId="16" xfId="1" applyNumberFormat="1" applyFont="1" applyFill="1" applyBorder="1"/>
    <xf numFmtId="164" fontId="0" fillId="0" borderId="17" xfId="0" applyNumberFormat="1" applyBorder="1"/>
    <xf numFmtId="164" fontId="0" fillId="0" borderId="16" xfId="0" applyNumberFormat="1" applyBorder="1"/>
    <xf numFmtId="164" fontId="0" fillId="0" borderId="18" xfId="0" applyNumberFormat="1" applyBorder="1"/>
    <xf numFmtId="0" fontId="6" fillId="6" borderId="0" xfId="1" applyFont="1" applyFill="1" applyBorder="1"/>
    <xf numFmtId="4" fontId="7" fillId="6" borderId="0" xfId="2" applyNumberFormat="1" applyFont="1" applyFill="1" applyBorder="1"/>
    <xf numFmtId="4" fontId="7" fillId="6" borderId="0" xfId="1" applyNumberFormat="1" applyFont="1" applyFill="1" applyBorder="1"/>
    <xf numFmtId="164" fontId="0" fillId="0" borderId="0" xfId="0" applyNumberFormat="1"/>
    <xf numFmtId="4" fontId="8" fillId="6" borderId="0" xfId="2" applyNumberFormat="1" applyFont="1" applyFill="1" applyBorder="1"/>
    <xf numFmtId="4" fontId="8" fillId="6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6" borderId="0" xfId="1" applyFont="1" applyFill="1"/>
    <xf numFmtId="4" fontId="9" fillId="6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6" xfId="1" applyNumberFormat="1" applyFont="1" applyFill="1" applyBorder="1"/>
    <xf numFmtId="4" fontId="8" fillId="6" borderId="0" xfId="1" applyNumberFormat="1" applyFont="1" applyFill="1"/>
    <xf numFmtId="4" fontId="8" fillId="0" borderId="0" xfId="1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>
      <selection activeCell="K28" sqref="K28"/>
    </sheetView>
  </sheetViews>
  <sheetFormatPr baseColWidth="10" defaultRowHeight="15" x14ac:dyDescent="0.25"/>
  <cols>
    <col min="1" max="1" width="18" customWidth="1"/>
    <col min="2" max="2" width="32.42578125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43" t="s">
        <v>0</v>
      </c>
      <c r="B1" s="43" t="s">
        <v>1</v>
      </c>
      <c r="C1" s="1"/>
      <c r="D1" s="1"/>
      <c r="E1" s="1"/>
      <c r="F1" s="45" t="s">
        <v>101</v>
      </c>
      <c r="G1" s="2" t="s">
        <v>2</v>
      </c>
    </row>
    <row r="2" spans="1:16" x14ac:dyDescent="0.25">
      <c r="A2" s="44"/>
      <c r="B2" s="44"/>
      <c r="C2" s="3" t="s">
        <v>99</v>
      </c>
      <c r="D2" s="3" t="s">
        <v>100</v>
      </c>
      <c r="E2" s="3" t="s">
        <v>124</v>
      </c>
      <c r="F2" s="46"/>
      <c r="G2" s="4">
        <v>2023</v>
      </c>
    </row>
    <row r="3" spans="1:16" ht="15.75" thickBot="1" x14ac:dyDescent="0.3">
      <c r="A3" s="5" t="s">
        <v>3</v>
      </c>
      <c r="B3" s="5" t="s">
        <v>4</v>
      </c>
      <c r="C3" s="6">
        <v>0</v>
      </c>
      <c r="D3" s="6">
        <v>43522</v>
      </c>
      <c r="E3" s="6">
        <v>0</v>
      </c>
      <c r="F3" s="7">
        <f t="shared" ref="F3:F59" si="0">C3+D3+E3</f>
        <v>43522</v>
      </c>
      <c r="G3" s="8">
        <f t="shared" ref="G3:G73" si="1">C3+D3+E3</f>
        <v>43522</v>
      </c>
    </row>
    <row r="4" spans="1:16" ht="15.75" thickBot="1" x14ac:dyDescent="0.3">
      <c r="A4" s="5" t="s">
        <v>5</v>
      </c>
      <c r="B4" s="5" t="s">
        <v>6</v>
      </c>
      <c r="C4" s="6">
        <v>296</v>
      </c>
      <c r="D4" s="6">
        <v>727</v>
      </c>
      <c r="E4" s="6">
        <v>2767</v>
      </c>
      <c r="F4" s="7">
        <f t="shared" si="0"/>
        <v>3790</v>
      </c>
      <c r="G4" s="8">
        <f t="shared" si="1"/>
        <v>3790</v>
      </c>
      <c r="J4" s="47" t="s">
        <v>144</v>
      </c>
      <c r="K4" s="48"/>
      <c r="L4" s="48"/>
      <c r="M4" s="48"/>
      <c r="N4" s="48"/>
      <c r="O4" s="48"/>
      <c r="P4" s="49"/>
    </row>
    <row r="5" spans="1:16" ht="15.75" thickBot="1" x14ac:dyDescent="0.3">
      <c r="A5" s="5" t="s">
        <v>91</v>
      </c>
      <c r="B5" s="5" t="s">
        <v>92</v>
      </c>
      <c r="C5" s="6">
        <v>70046</v>
      </c>
      <c r="D5" s="6">
        <v>161744</v>
      </c>
      <c r="E5" s="6">
        <v>304498</v>
      </c>
      <c r="F5" s="7">
        <f t="shared" si="0"/>
        <v>536288</v>
      </c>
      <c r="G5" s="8">
        <f t="shared" si="1"/>
        <v>536288</v>
      </c>
      <c r="J5" s="9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1" t="s">
        <v>15</v>
      </c>
    </row>
    <row r="6" spans="1:16" x14ac:dyDescent="0.25">
      <c r="A6" s="5" t="s">
        <v>7</v>
      </c>
      <c r="B6" s="5" t="s">
        <v>8</v>
      </c>
      <c r="C6" s="6">
        <v>88498</v>
      </c>
      <c r="D6" s="6">
        <v>8885</v>
      </c>
      <c r="E6" s="6">
        <v>22409</v>
      </c>
      <c r="F6" s="7">
        <f t="shared" si="0"/>
        <v>119792</v>
      </c>
      <c r="G6" s="8">
        <f t="shared" si="1"/>
        <v>119792</v>
      </c>
      <c r="J6" s="12">
        <f>G13</f>
        <v>3805014</v>
      </c>
      <c r="K6" s="13">
        <f>G41</f>
        <v>327548.08999999997</v>
      </c>
      <c r="L6" s="13">
        <f>G45</f>
        <v>746571.39</v>
      </c>
      <c r="M6" s="13">
        <f>G64</f>
        <v>2300242.75</v>
      </c>
      <c r="N6" s="13">
        <f>G67</f>
        <v>1045720.52</v>
      </c>
      <c r="O6" s="13">
        <f>G74</f>
        <v>599285.81000000006</v>
      </c>
      <c r="P6" s="14">
        <f>G77</f>
        <v>270822.53000000003</v>
      </c>
    </row>
    <row r="7" spans="1:16" x14ac:dyDescent="0.25">
      <c r="A7" s="5" t="s">
        <v>16</v>
      </c>
      <c r="B7" s="5" t="s">
        <v>17</v>
      </c>
      <c r="C7" s="6">
        <v>0</v>
      </c>
      <c r="D7" s="6">
        <v>14492</v>
      </c>
      <c r="E7" s="6">
        <v>63194</v>
      </c>
      <c r="F7" s="7">
        <f t="shared" si="0"/>
        <v>77686</v>
      </c>
      <c r="G7" s="8">
        <f t="shared" si="1"/>
        <v>77686</v>
      </c>
      <c r="J7" s="16"/>
      <c r="K7" s="17"/>
      <c r="L7" s="17"/>
      <c r="M7" s="17"/>
      <c r="N7" s="17"/>
      <c r="O7" s="17"/>
      <c r="P7" s="18"/>
    </row>
    <row r="8" spans="1:16" x14ac:dyDescent="0.25">
      <c r="A8" s="5" t="s">
        <v>18</v>
      </c>
      <c r="B8" s="15" t="s">
        <v>19</v>
      </c>
      <c r="C8" s="6">
        <v>373531</v>
      </c>
      <c r="D8" s="6">
        <v>225205</v>
      </c>
      <c r="E8" s="6">
        <v>0</v>
      </c>
      <c r="F8" s="7">
        <f t="shared" si="0"/>
        <v>598736</v>
      </c>
      <c r="G8" s="8">
        <f t="shared" si="1"/>
        <v>598736</v>
      </c>
      <c r="J8" s="16"/>
      <c r="K8" s="17"/>
      <c r="L8" s="17"/>
      <c r="M8" s="17"/>
      <c r="N8" s="17"/>
      <c r="O8" s="17"/>
      <c r="P8" s="18"/>
    </row>
    <row r="9" spans="1:16" x14ac:dyDescent="0.25">
      <c r="A9" s="5" t="s">
        <v>20</v>
      </c>
      <c r="B9" s="15" t="s">
        <v>21</v>
      </c>
      <c r="C9" s="6">
        <v>0</v>
      </c>
      <c r="D9" s="6">
        <v>553081</v>
      </c>
      <c r="E9" s="6">
        <v>1142301</v>
      </c>
      <c r="F9" s="7">
        <f t="shared" si="0"/>
        <v>1695382</v>
      </c>
      <c r="G9" s="8">
        <f t="shared" si="1"/>
        <v>1695382</v>
      </c>
      <c r="J9" s="16"/>
      <c r="K9" s="17"/>
      <c r="L9" s="17"/>
      <c r="M9" s="17"/>
      <c r="N9" s="17"/>
      <c r="O9" s="17"/>
      <c r="P9" s="18"/>
    </row>
    <row r="10" spans="1:16" ht="15.75" thickBot="1" x14ac:dyDescent="0.3">
      <c r="A10" s="5" t="s">
        <v>22</v>
      </c>
      <c r="B10" s="5" t="s">
        <v>23</v>
      </c>
      <c r="C10" s="6">
        <v>354673</v>
      </c>
      <c r="D10" s="6">
        <v>177633</v>
      </c>
      <c r="E10" s="6">
        <v>191024</v>
      </c>
      <c r="F10" s="7">
        <f t="shared" si="0"/>
        <v>723330</v>
      </c>
      <c r="G10" s="8">
        <f t="shared" si="1"/>
        <v>723330</v>
      </c>
      <c r="J10" s="22"/>
      <c r="K10" s="23"/>
      <c r="L10" s="23"/>
      <c r="M10" s="23"/>
      <c r="N10" s="23"/>
      <c r="O10" s="23"/>
      <c r="P10" s="24"/>
    </row>
    <row r="11" spans="1:16" x14ac:dyDescent="0.25">
      <c r="A11" s="5" t="s">
        <v>125</v>
      </c>
      <c r="B11" s="5" t="s">
        <v>126</v>
      </c>
      <c r="C11" s="6">
        <v>0</v>
      </c>
      <c r="D11" s="6">
        <v>0</v>
      </c>
      <c r="E11" s="6">
        <v>1789</v>
      </c>
      <c r="F11" s="7">
        <f t="shared" si="0"/>
        <v>1789</v>
      </c>
      <c r="G11" s="8">
        <f t="shared" si="1"/>
        <v>1789</v>
      </c>
      <c r="J11" s="28"/>
      <c r="K11" s="28"/>
      <c r="L11" s="28"/>
      <c r="M11" s="28"/>
      <c r="N11" s="28"/>
      <c r="O11" s="28"/>
      <c r="P11" s="28"/>
    </row>
    <row r="12" spans="1:16" ht="15.75" thickBot="1" x14ac:dyDescent="0.3">
      <c r="A12" s="5" t="s">
        <v>102</v>
      </c>
      <c r="B12" s="5" t="s">
        <v>103</v>
      </c>
      <c r="C12" s="19">
        <v>0</v>
      </c>
      <c r="D12" s="19">
        <v>4699</v>
      </c>
      <c r="E12" s="19">
        <v>0</v>
      </c>
      <c r="F12" s="20">
        <f t="shared" si="0"/>
        <v>4699</v>
      </c>
      <c r="G12" s="21">
        <f t="shared" si="1"/>
        <v>4699</v>
      </c>
      <c r="J12" s="28"/>
      <c r="K12" s="28"/>
      <c r="L12" s="28"/>
      <c r="M12" s="28"/>
      <c r="N12" s="28"/>
      <c r="O12" s="28"/>
      <c r="P12" s="28"/>
    </row>
    <row r="13" spans="1:16" x14ac:dyDescent="0.25">
      <c r="A13" s="5"/>
      <c r="B13" s="25" t="s">
        <v>24</v>
      </c>
      <c r="C13" s="26">
        <f>SUM(C3:C12)</f>
        <v>887044</v>
      </c>
      <c r="D13" s="26">
        <f>SUM(D3:D12)</f>
        <v>1189988</v>
      </c>
      <c r="E13" s="26">
        <f>SUM(E3:E12)</f>
        <v>1727982</v>
      </c>
      <c r="F13" s="27">
        <f>SUM(F3:F12)</f>
        <v>3805014</v>
      </c>
      <c r="G13" s="27">
        <f>C13+D13+E13</f>
        <v>3805014</v>
      </c>
      <c r="J13" s="28"/>
      <c r="K13" s="28"/>
      <c r="L13" s="28"/>
      <c r="M13" s="28"/>
      <c r="N13" s="28"/>
      <c r="O13" s="28"/>
      <c r="P13" s="28"/>
    </row>
    <row r="14" spans="1:16" x14ac:dyDescent="0.25">
      <c r="A14" s="5"/>
      <c r="B14" s="5"/>
      <c r="C14" s="6"/>
      <c r="D14" s="6"/>
      <c r="E14" s="6"/>
      <c r="F14" s="7"/>
      <c r="G14" s="8"/>
      <c r="J14" s="28"/>
      <c r="K14" s="28"/>
      <c r="L14" s="28"/>
      <c r="M14" s="28"/>
      <c r="N14" s="28"/>
      <c r="O14" s="28"/>
      <c r="P14" s="28"/>
    </row>
    <row r="15" spans="1:16" x14ac:dyDescent="0.25">
      <c r="A15" s="5" t="s">
        <v>25</v>
      </c>
      <c r="B15" s="5" t="s">
        <v>26</v>
      </c>
      <c r="C15" s="6">
        <v>0</v>
      </c>
      <c r="D15" s="6">
        <v>4206</v>
      </c>
      <c r="E15" s="6">
        <v>48465</v>
      </c>
      <c r="F15" s="7">
        <f t="shared" si="0"/>
        <v>52671</v>
      </c>
      <c r="G15" s="8">
        <f t="shared" si="1"/>
        <v>52671</v>
      </c>
      <c r="J15" s="28"/>
      <c r="K15" s="28"/>
      <c r="L15" s="28"/>
      <c r="M15" s="28"/>
      <c r="N15" s="28"/>
      <c r="O15" s="28"/>
      <c r="P15" s="28"/>
    </row>
    <row r="16" spans="1:16" x14ac:dyDescent="0.25">
      <c r="A16" s="5" t="s">
        <v>27</v>
      </c>
      <c r="B16" s="5" t="s">
        <v>28</v>
      </c>
      <c r="C16" s="6">
        <v>29599</v>
      </c>
      <c r="D16" s="6">
        <v>57428</v>
      </c>
      <c r="E16" s="6">
        <v>28743</v>
      </c>
      <c r="F16" s="7">
        <f t="shared" si="0"/>
        <v>115770</v>
      </c>
      <c r="G16" s="8">
        <f t="shared" si="1"/>
        <v>115770</v>
      </c>
      <c r="J16" s="28"/>
      <c r="K16" s="28"/>
      <c r="L16" s="28"/>
      <c r="M16" s="28"/>
      <c r="N16" s="28"/>
      <c r="O16" s="28"/>
      <c r="P16" s="28"/>
    </row>
    <row r="17" spans="1:16" x14ac:dyDescent="0.25">
      <c r="A17" s="5" t="s">
        <v>93</v>
      </c>
      <c r="B17" s="5" t="s">
        <v>94</v>
      </c>
      <c r="C17" s="6">
        <v>1797</v>
      </c>
      <c r="D17" s="6">
        <v>2070</v>
      </c>
      <c r="E17" s="6">
        <v>2690</v>
      </c>
      <c r="F17" s="7">
        <f t="shared" si="0"/>
        <v>6557</v>
      </c>
      <c r="G17" s="8">
        <f t="shared" si="1"/>
        <v>6557</v>
      </c>
      <c r="J17" s="28"/>
      <c r="K17" s="28"/>
      <c r="L17" s="28"/>
      <c r="M17" s="28"/>
      <c r="N17" s="28"/>
      <c r="O17" s="28"/>
      <c r="P17" s="28"/>
    </row>
    <row r="18" spans="1:16" x14ac:dyDescent="0.25">
      <c r="A18" s="5" t="s">
        <v>128</v>
      </c>
      <c r="B18" s="5" t="s">
        <v>129</v>
      </c>
      <c r="C18" s="6">
        <v>0</v>
      </c>
      <c r="D18" s="6">
        <v>0</v>
      </c>
      <c r="E18" s="6">
        <v>777</v>
      </c>
      <c r="F18" s="7">
        <f t="shared" si="0"/>
        <v>777</v>
      </c>
      <c r="G18" s="8">
        <f t="shared" si="1"/>
        <v>777</v>
      </c>
      <c r="J18" s="28"/>
      <c r="K18" s="28"/>
      <c r="L18" s="28"/>
      <c r="M18" s="28"/>
      <c r="N18" s="28"/>
      <c r="O18" s="28"/>
      <c r="P18" s="28"/>
    </row>
    <row r="19" spans="1:16" x14ac:dyDescent="0.25">
      <c r="A19" s="5" t="s">
        <v>130</v>
      </c>
      <c r="B19" s="5" t="s">
        <v>131</v>
      </c>
      <c r="C19" s="6">
        <v>0</v>
      </c>
      <c r="D19" s="6">
        <v>0</v>
      </c>
      <c r="E19" s="6">
        <v>36</v>
      </c>
      <c r="F19" s="7">
        <f t="shared" si="0"/>
        <v>36</v>
      </c>
      <c r="G19" s="8">
        <f t="shared" si="1"/>
        <v>36</v>
      </c>
      <c r="J19" s="28"/>
      <c r="K19" s="28"/>
      <c r="L19" s="28"/>
      <c r="M19" s="28"/>
      <c r="N19" s="28"/>
      <c r="O19" s="28"/>
      <c r="P19" s="28"/>
    </row>
    <row r="20" spans="1:16" x14ac:dyDescent="0.25">
      <c r="A20" s="5" t="s">
        <v>29</v>
      </c>
      <c r="B20" s="5" t="s">
        <v>30</v>
      </c>
      <c r="C20" s="6">
        <v>1611</v>
      </c>
      <c r="D20" s="6">
        <v>1856</v>
      </c>
      <c r="E20" s="6">
        <v>1914</v>
      </c>
      <c r="F20" s="7">
        <f t="shared" si="0"/>
        <v>5381</v>
      </c>
      <c r="G20" s="8">
        <f t="shared" si="1"/>
        <v>5381</v>
      </c>
      <c r="J20" s="28"/>
      <c r="K20" s="28"/>
      <c r="L20" s="28"/>
      <c r="M20" s="28"/>
      <c r="N20" s="28"/>
      <c r="O20" s="28"/>
      <c r="P20" s="28"/>
    </row>
    <row r="21" spans="1:16" x14ac:dyDescent="0.25">
      <c r="A21" s="5" t="s">
        <v>104</v>
      </c>
      <c r="B21" s="5" t="s">
        <v>105</v>
      </c>
      <c r="C21" s="6">
        <v>0</v>
      </c>
      <c r="D21" s="6">
        <v>286</v>
      </c>
      <c r="E21" s="6">
        <v>0</v>
      </c>
      <c r="F21" s="7">
        <f t="shared" si="0"/>
        <v>286</v>
      </c>
      <c r="G21" s="8">
        <f t="shared" si="1"/>
        <v>286</v>
      </c>
      <c r="J21" s="28"/>
      <c r="K21" s="28"/>
      <c r="L21" s="28"/>
      <c r="M21" s="28"/>
      <c r="N21" s="28"/>
      <c r="O21" s="28"/>
      <c r="P21" s="28"/>
    </row>
    <row r="22" spans="1:16" x14ac:dyDescent="0.25">
      <c r="A22" s="5" t="s">
        <v>31</v>
      </c>
      <c r="B22" s="5" t="s">
        <v>32</v>
      </c>
      <c r="C22" s="6">
        <v>0</v>
      </c>
      <c r="D22" s="6">
        <v>0</v>
      </c>
      <c r="E22" s="6">
        <v>3607</v>
      </c>
      <c r="F22" s="7">
        <f t="shared" si="0"/>
        <v>3607</v>
      </c>
      <c r="G22" s="8">
        <f t="shared" si="1"/>
        <v>3607</v>
      </c>
      <c r="J22" s="28"/>
      <c r="K22" s="28"/>
      <c r="L22" s="28"/>
      <c r="M22" s="28"/>
      <c r="N22" s="28"/>
      <c r="O22" s="28"/>
      <c r="P22" s="28"/>
    </row>
    <row r="23" spans="1:16" x14ac:dyDescent="0.25">
      <c r="A23" s="5" t="s">
        <v>33</v>
      </c>
      <c r="B23" s="5" t="s">
        <v>127</v>
      </c>
      <c r="C23" s="6">
        <v>0</v>
      </c>
      <c r="D23" s="6">
        <v>54</v>
      </c>
      <c r="E23" s="6">
        <v>0</v>
      </c>
      <c r="F23" s="7">
        <f t="shared" si="0"/>
        <v>54</v>
      </c>
      <c r="G23" s="8">
        <f t="shared" si="1"/>
        <v>54</v>
      </c>
      <c r="J23" s="28"/>
      <c r="K23" s="28"/>
      <c r="L23" s="28"/>
      <c r="M23" s="28"/>
      <c r="N23" s="28"/>
      <c r="O23" s="28"/>
      <c r="P23" s="28"/>
    </row>
    <row r="24" spans="1:16" x14ac:dyDescent="0.25">
      <c r="A24" s="5" t="s">
        <v>106</v>
      </c>
      <c r="B24" s="5" t="s">
        <v>107</v>
      </c>
      <c r="C24" s="6">
        <v>0</v>
      </c>
      <c r="D24" s="6">
        <v>129</v>
      </c>
      <c r="E24" s="6">
        <v>844</v>
      </c>
      <c r="F24" s="7">
        <f t="shared" si="0"/>
        <v>973</v>
      </c>
      <c r="G24" s="8">
        <f t="shared" si="1"/>
        <v>973</v>
      </c>
      <c r="J24" s="28"/>
      <c r="K24" s="28"/>
      <c r="L24" s="28"/>
      <c r="M24" s="28"/>
      <c r="N24" s="28"/>
      <c r="O24" s="28"/>
      <c r="P24" s="28"/>
    </row>
    <row r="25" spans="1:16" x14ac:dyDescent="0.25">
      <c r="A25" s="5" t="s">
        <v>34</v>
      </c>
      <c r="B25" s="5" t="s">
        <v>35</v>
      </c>
      <c r="C25" s="6">
        <v>194</v>
      </c>
      <c r="D25" s="6">
        <v>404</v>
      </c>
      <c r="E25" s="6">
        <v>487</v>
      </c>
      <c r="F25" s="7">
        <f t="shared" si="0"/>
        <v>1085</v>
      </c>
      <c r="G25" s="8">
        <f t="shared" si="1"/>
        <v>1085</v>
      </c>
    </row>
    <row r="26" spans="1:16" x14ac:dyDescent="0.25">
      <c r="A26" s="5" t="s">
        <v>36</v>
      </c>
      <c r="B26" s="5" t="s">
        <v>37</v>
      </c>
      <c r="C26" s="6">
        <v>274</v>
      </c>
      <c r="D26" s="6">
        <v>1613</v>
      </c>
      <c r="E26" s="6">
        <v>1356</v>
      </c>
      <c r="F26" s="7">
        <f t="shared" si="0"/>
        <v>3243</v>
      </c>
      <c r="G26" s="8">
        <f t="shared" si="1"/>
        <v>3243</v>
      </c>
    </row>
    <row r="27" spans="1:16" x14ac:dyDescent="0.25">
      <c r="A27" s="5" t="s">
        <v>38</v>
      </c>
      <c r="B27" s="5" t="s">
        <v>39</v>
      </c>
      <c r="C27" s="6">
        <v>0</v>
      </c>
      <c r="D27" s="6">
        <v>5718</v>
      </c>
      <c r="E27" s="6">
        <v>448</v>
      </c>
      <c r="F27" s="7">
        <f t="shared" si="0"/>
        <v>6166</v>
      </c>
      <c r="G27" s="8">
        <f t="shared" si="1"/>
        <v>6166</v>
      </c>
    </row>
    <row r="28" spans="1:16" x14ac:dyDescent="0.25">
      <c r="A28" s="5" t="s">
        <v>40</v>
      </c>
      <c r="B28" s="5" t="s">
        <v>41</v>
      </c>
      <c r="C28" s="6">
        <v>900</v>
      </c>
      <c r="D28" s="6">
        <v>3182</v>
      </c>
      <c r="E28" s="6">
        <v>2162</v>
      </c>
      <c r="F28" s="7">
        <f t="shared" si="0"/>
        <v>6244</v>
      </c>
      <c r="G28" s="8">
        <f t="shared" si="1"/>
        <v>6244</v>
      </c>
    </row>
    <row r="29" spans="1:16" x14ac:dyDescent="0.25">
      <c r="A29" s="5" t="s">
        <v>42</v>
      </c>
      <c r="B29" s="5" t="s">
        <v>43</v>
      </c>
      <c r="C29" s="6">
        <v>1208</v>
      </c>
      <c r="D29" s="6">
        <v>3472</v>
      </c>
      <c r="E29" s="6">
        <v>4484</v>
      </c>
      <c r="F29" s="7">
        <f t="shared" si="0"/>
        <v>9164</v>
      </c>
      <c r="G29" s="8">
        <f t="shared" si="1"/>
        <v>9164</v>
      </c>
    </row>
    <row r="30" spans="1:16" x14ac:dyDescent="0.25">
      <c r="A30" s="5" t="s">
        <v>132</v>
      </c>
      <c r="B30" s="5" t="s">
        <v>133</v>
      </c>
      <c r="C30" s="6">
        <v>0</v>
      </c>
      <c r="D30" s="6">
        <v>0</v>
      </c>
      <c r="E30" s="6">
        <v>3568</v>
      </c>
      <c r="F30" s="7">
        <f t="shared" si="0"/>
        <v>3568</v>
      </c>
      <c r="G30" s="8">
        <f t="shared" si="1"/>
        <v>3568</v>
      </c>
    </row>
    <row r="31" spans="1:16" x14ac:dyDescent="0.25">
      <c r="A31" s="5" t="s">
        <v>44</v>
      </c>
      <c r="B31" s="5" t="s">
        <v>45</v>
      </c>
      <c r="C31" s="6">
        <v>527</v>
      </c>
      <c r="D31" s="6">
        <v>968</v>
      </c>
      <c r="E31" s="6">
        <v>983</v>
      </c>
      <c r="F31" s="7">
        <f t="shared" si="0"/>
        <v>2478</v>
      </c>
      <c r="G31" s="8">
        <f t="shared" si="1"/>
        <v>2478</v>
      </c>
    </row>
    <row r="32" spans="1:16" x14ac:dyDescent="0.25">
      <c r="A32" s="5" t="s">
        <v>134</v>
      </c>
      <c r="B32" s="5" t="s">
        <v>135</v>
      </c>
      <c r="C32" s="6">
        <v>0</v>
      </c>
      <c r="D32" s="6">
        <v>0</v>
      </c>
      <c r="E32" s="6">
        <v>184</v>
      </c>
      <c r="F32" s="7">
        <f t="shared" si="0"/>
        <v>184</v>
      </c>
      <c r="G32" s="8">
        <f t="shared" si="1"/>
        <v>184</v>
      </c>
    </row>
    <row r="33" spans="1:7" x14ac:dyDescent="0.25">
      <c r="A33" s="5" t="s">
        <v>46</v>
      </c>
      <c r="B33" s="5" t="s">
        <v>47</v>
      </c>
      <c r="C33" s="6">
        <v>0</v>
      </c>
      <c r="D33" s="6">
        <v>716</v>
      </c>
      <c r="E33" s="6">
        <v>786</v>
      </c>
      <c r="F33" s="7">
        <f t="shared" si="0"/>
        <v>1502</v>
      </c>
      <c r="G33" s="8">
        <f t="shared" si="1"/>
        <v>1502</v>
      </c>
    </row>
    <row r="34" spans="1:7" x14ac:dyDescent="0.25">
      <c r="A34" s="5" t="s">
        <v>48</v>
      </c>
      <c r="B34" s="5" t="s">
        <v>49</v>
      </c>
      <c r="C34" s="6">
        <v>4892</v>
      </c>
      <c r="D34" s="6">
        <v>12895</v>
      </c>
      <c r="E34" s="6">
        <v>7713</v>
      </c>
      <c r="F34" s="7">
        <f t="shared" si="0"/>
        <v>25500</v>
      </c>
      <c r="G34" s="8">
        <f t="shared" si="1"/>
        <v>25500</v>
      </c>
    </row>
    <row r="35" spans="1:7" x14ac:dyDescent="0.25">
      <c r="A35" s="5" t="s">
        <v>108</v>
      </c>
      <c r="B35" s="5" t="s">
        <v>109</v>
      </c>
      <c r="C35" s="6">
        <v>0</v>
      </c>
      <c r="D35" s="6">
        <v>2317</v>
      </c>
      <c r="E35" s="6">
        <v>0</v>
      </c>
      <c r="F35" s="7">
        <f t="shared" si="0"/>
        <v>2317</v>
      </c>
      <c r="G35" s="8">
        <f t="shared" si="1"/>
        <v>2317</v>
      </c>
    </row>
    <row r="36" spans="1:7" x14ac:dyDescent="0.25">
      <c r="A36" s="5" t="s">
        <v>50</v>
      </c>
      <c r="B36" s="5" t="s">
        <v>51</v>
      </c>
      <c r="C36" s="6">
        <v>7942</v>
      </c>
      <c r="D36" s="6">
        <v>22804</v>
      </c>
      <c r="E36" s="6">
        <v>20120</v>
      </c>
      <c r="F36" s="7">
        <f t="shared" si="0"/>
        <v>50866</v>
      </c>
      <c r="G36" s="8">
        <f t="shared" si="1"/>
        <v>50866</v>
      </c>
    </row>
    <row r="37" spans="1:7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722</v>
      </c>
      <c r="F37" s="7">
        <f t="shared" si="0"/>
        <v>722</v>
      </c>
      <c r="G37" s="8">
        <f t="shared" si="1"/>
        <v>722</v>
      </c>
    </row>
    <row r="38" spans="1:7" x14ac:dyDescent="0.25">
      <c r="A38" s="5" t="s">
        <v>110</v>
      </c>
      <c r="B38" s="5" t="s">
        <v>111</v>
      </c>
      <c r="C38" s="6">
        <v>0</v>
      </c>
      <c r="D38" s="6">
        <v>336</v>
      </c>
      <c r="E38" s="6">
        <v>336</v>
      </c>
      <c r="F38" s="7">
        <f t="shared" si="0"/>
        <v>672</v>
      </c>
      <c r="G38" s="8">
        <f t="shared" si="1"/>
        <v>672</v>
      </c>
    </row>
    <row r="39" spans="1:7" x14ac:dyDescent="0.25">
      <c r="A39" s="5" t="s">
        <v>54</v>
      </c>
      <c r="B39" s="5" t="s">
        <v>55</v>
      </c>
      <c r="C39" s="6">
        <v>3064.9</v>
      </c>
      <c r="D39" s="6">
        <v>3943.6</v>
      </c>
      <c r="E39" s="6">
        <v>5049</v>
      </c>
      <c r="F39" s="7">
        <f t="shared" si="0"/>
        <v>12057.5</v>
      </c>
      <c r="G39" s="8">
        <f t="shared" si="1"/>
        <v>12057.5</v>
      </c>
    </row>
    <row r="40" spans="1:7" ht="15.75" thickBot="1" x14ac:dyDescent="0.3">
      <c r="A40" s="5" t="s">
        <v>56</v>
      </c>
      <c r="B40" s="5" t="s">
        <v>57</v>
      </c>
      <c r="C40" s="19">
        <v>0</v>
      </c>
      <c r="D40" s="19">
        <v>14437.59</v>
      </c>
      <c r="E40" s="19">
        <v>1230</v>
      </c>
      <c r="F40" s="20">
        <f t="shared" si="0"/>
        <v>15667.59</v>
      </c>
      <c r="G40" s="21">
        <f t="shared" si="1"/>
        <v>15667.59</v>
      </c>
    </row>
    <row r="41" spans="1:7" x14ac:dyDescent="0.25">
      <c r="A41" s="5"/>
      <c r="B41" s="25" t="s">
        <v>58</v>
      </c>
      <c r="C41" s="26">
        <f>SUM(C15:C40)</f>
        <v>52008.9</v>
      </c>
      <c r="D41" s="26">
        <f>SUM(D15:D40)</f>
        <v>138835.19</v>
      </c>
      <c r="E41" s="26">
        <f>SUM(E15:E40)</f>
        <v>136704</v>
      </c>
      <c r="F41" s="27">
        <f>SUM(F15:F40)</f>
        <v>327548.09000000003</v>
      </c>
      <c r="G41" s="27">
        <f>C41+D41+E41</f>
        <v>327548.08999999997</v>
      </c>
    </row>
    <row r="42" spans="1:7" x14ac:dyDescent="0.25">
      <c r="A42" s="5"/>
      <c r="B42" s="5"/>
      <c r="C42" s="6"/>
      <c r="D42" s="6"/>
      <c r="E42" s="6"/>
      <c r="F42" s="7"/>
      <c r="G42" s="8"/>
    </row>
    <row r="43" spans="1:7" x14ac:dyDescent="0.25">
      <c r="A43" s="5" t="s">
        <v>59</v>
      </c>
      <c r="B43" s="5" t="s">
        <v>60</v>
      </c>
      <c r="C43" s="6">
        <v>26000</v>
      </c>
      <c r="D43" s="6">
        <v>441000</v>
      </c>
      <c r="E43" s="6">
        <v>0</v>
      </c>
      <c r="F43" s="7">
        <f t="shared" si="0"/>
        <v>467000</v>
      </c>
      <c r="G43" s="8">
        <f t="shared" si="1"/>
        <v>467000</v>
      </c>
    </row>
    <row r="44" spans="1:7" ht="15.75" thickBot="1" x14ac:dyDescent="0.3">
      <c r="A44" s="5" t="s">
        <v>61</v>
      </c>
      <c r="B44" s="5" t="s">
        <v>62</v>
      </c>
      <c r="C44" s="19">
        <v>0</v>
      </c>
      <c r="D44" s="19">
        <v>279571.39</v>
      </c>
      <c r="E44" s="19">
        <v>0</v>
      </c>
      <c r="F44" s="20">
        <f t="shared" si="0"/>
        <v>279571.39</v>
      </c>
      <c r="G44" s="21">
        <f t="shared" si="1"/>
        <v>279571.39</v>
      </c>
    </row>
    <row r="45" spans="1:7" x14ac:dyDescent="0.25">
      <c r="A45" s="5"/>
      <c r="B45" s="25" t="s">
        <v>63</v>
      </c>
      <c r="C45" s="26">
        <f>SUM(C43:C44)</f>
        <v>26000</v>
      </c>
      <c r="D45" s="26">
        <f>SUM(D43:D44)</f>
        <v>720571.39</v>
      </c>
      <c r="E45" s="26">
        <f>SUM(E43:E44)</f>
        <v>0</v>
      </c>
      <c r="F45" s="27">
        <f>SUM(F43:F44)</f>
        <v>746571.39</v>
      </c>
      <c r="G45" s="27">
        <f>SUM(C45+D45+E45)</f>
        <v>746571.39</v>
      </c>
    </row>
    <row r="46" spans="1:7" x14ac:dyDescent="0.25">
      <c r="A46" s="5"/>
      <c r="B46" s="5"/>
      <c r="C46" s="6"/>
      <c r="D46" s="6"/>
      <c r="E46" s="6"/>
      <c r="F46" s="7"/>
      <c r="G46" s="8"/>
    </row>
    <row r="47" spans="1:7" x14ac:dyDescent="0.25">
      <c r="A47" s="5" t="s">
        <v>64</v>
      </c>
      <c r="B47" s="5" t="s">
        <v>65</v>
      </c>
      <c r="C47" s="6">
        <v>0</v>
      </c>
      <c r="D47" s="6">
        <v>0</v>
      </c>
      <c r="E47" s="6">
        <v>35000</v>
      </c>
      <c r="F47" s="7">
        <f t="shared" si="0"/>
        <v>35000</v>
      </c>
      <c r="G47" s="8">
        <f t="shared" si="1"/>
        <v>35000</v>
      </c>
    </row>
    <row r="48" spans="1:7" x14ac:dyDescent="0.25">
      <c r="A48" s="5" t="s">
        <v>66</v>
      </c>
      <c r="B48" s="5" t="s">
        <v>67</v>
      </c>
      <c r="C48" s="6">
        <v>16150</v>
      </c>
      <c r="D48" s="6">
        <v>0</v>
      </c>
      <c r="E48" s="6">
        <v>22100</v>
      </c>
      <c r="F48" s="7">
        <f t="shared" si="0"/>
        <v>38250</v>
      </c>
      <c r="G48" s="8">
        <f t="shared" si="1"/>
        <v>38250</v>
      </c>
    </row>
    <row r="49" spans="1:7" x14ac:dyDescent="0.25">
      <c r="A49" s="5" t="s">
        <v>68</v>
      </c>
      <c r="B49" s="5" t="s">
        <v>69</v>
      </c>
      <c r="C49" s="6">
        <v>128000</v>
      </c>
      <c r="D49" s="6">
        <v>107000</v>
      </c>
      <c r="E49" s="6">
        <v>20000</v>
      </c>
      <c r="F49" s="7">
        <f t="shared" si="0"/>
        <v>255000</v>
      </c>
      <c r="G49" s="8">
        <f t="shared" si="1"/>
        <v>255000</v>
      </c>
    </row>
    <row r="50" spans="1:7" x14ac:dyDescent="0.25">
      <c r="A50" s="5" t="s">
        <v>95</v>
      </c>
      <c r="B50" s="5" t="s">
        <v>96</v>
      </c>
      <c r="C50" s="6">
        <v>9000</v>
      </c>
      <c r="D50" s="6">
        <v>0</v>
      </c>
      <c r="E50" s="6">
        <v>0</v>
      </c>
      <c r="F50" s="7">
        <f t="shared" si="0"/>
        <v>9000</v>
      </c>
      <c r="G50" s="8">
        <f t="shared" si="1"/>
        <v>9000</v>
      </c>
    </row>
    <row r="51" spans="1:7" x14ac:dyDescent="0.25">
      <c r="A51" s="5" t="s">
        <v>97</v>
      </c>
      <c r="B51" s="5" t="s">
        <v>98</v>
      </c>
      <c r="C51" s="6">
        <v>28400</v>
      </c>
      <c r="D51" s="6">
        <v>40900</v>
      </c>
      <c r="E51" s="6">
        <v>1500</v>
      </c>
      <c r="F51" s="7">
        <f t="shared" si="0"/>
        <v>70800</v>
      </c>
      <c r="G51" s="8">
        <f t="shared" si="1"/>
        <v>70800</v>
      </c>
    </row>
    <row r="52" spans="1:7" x14ac:dyDescent="0.25">
      <c r="A52" s="5" t="s">
        <v>112</v>
      </c>
      <c r="B52" s="5" t="s">
        <v>113</v>
      </c>
      <c r="C52" s="6">
        <v>0</v>
      </c>
      <c r="D52" s="6">
        <v>300</v>
      </c>
      <c r="E52" s="6">
        <v>0</v>
      </c>
      <c r="F52" s="7">
        <f t="shared" si="0"/>
        <v>300</v>
      </c>
      <c r="G52" s="8">
        <f t="shared" si="1"/>
        <v>300</v>
      </c>
    </row>
    <row r="53" spans="1:7" x14ac:dyDescent="0.25">
      <c r="A53" s="5" t="s">
        <v>114</v>
      </c>
      <c r="B53" s="5" t="s">
        <v>115</v>
      </c>
      <c r="C53" s="6">
        <v>0</v>
      </c>
      <c r="D53" s="6">
        <v>36400</v>
      </c>
      <c r="E53" s="6">
        <v>0</v>
      </c>
      <c r="F53" s="7">
        <f t="shared" si="0"/>
        <v>36400</v>
      </c>
      <c r="G53" s="8">
        <f t="shared" si="1"/>
        <v>36400</v>
      </c>
    </row>
    <row r="54" spans="1:7" x14ac:dyDescent="0.25">
      <c r="A54" s="5" t="s">
        <v>116</v>
      </c>
      <c r="B54" s="5" t="s">
        <v>117</v>
      </c>
      <c r="C54" s="6">
        <v>0</v>
      </c>
      <c r="D54" s="6">
        <v>1500</v>
      </c>
      <c r="E54" s="6">
        <v>0</v>
      </c>
      <c r="F54" s="7">
        <f t="shared" si="0"/>
        <v>1500</v>
      </c>
      <c r="G54" s="8">
        <f t="shared" si="1"/>
        <v>1500</v>
      </c>
    </row>
    <row r="55" spans="1:7" x14ac:dyDescent="0.25">
      <c r="A55" s="5" t="s">
        <v>118</v>
      </c>
      <c r="B55" s="5" t="s">
        <v>119</v>
      </c>
      <c r="C55" s="6">
        <v>0</v>
      </c>
      <c r="D55" s="6">
        <v>10000</v>
      </c>
      <c r="E55" s="6">
        <v>290300</v>
      </c>
      <c r="F55" s="7">
        <f t="shared" si="0"/>
        <v>300300</v>
      </c>
      <c r="G55" s="8">
        <f t="shared" si="1"/>
        <v>300300</v>
      </c>
    </row>
    <row r="56" spans="1:7" x14ac:dyDescent="0.25">
      <c r="A56" s="5" t="s">
        <v>136</v>
      </c>
      <c r="B56" s="5" t="s">
        <v>140</v>
      </c>
      <c r="C56" s="6">
        <v>0</v>
      </c>
      <c r="D56" s="6">
        <v>0</v>
      </c>
      <c r="E56" s="6">
        <v>5500</v>
      </c>
      <c r="F56" s="7">
        <f t="shared" si="0"/>
        <v>5500</v>
      </c>
      <c r="G56" s="8">
        <f t="shared" si="1"/>
        <v>5500</v>
      </c>
    </row>
    <row r="57" spans="1:7" x14ac:dyDescent="0.25">
      <c r="A57" s="5" t="s">
        <v>137</v>
      </c>
      <c r="B57" s="5" t="s">
        <v>141</v>
      </c>
      <c r="C57" s="6">
        <v>0</v>
      </c>
      <c r="D57" s="6">
        <v>0</v>
      </c>
      <c r="E57" s="6">
        <v>5400</v>
      </c>
      <c r="F57" s="7">
        <f t="shared" si="0"/>
        <v>5400</v>
      </c>
      <c r="G57" s="8">
        <f t="shared" si="1"/>
        <v>5400</v>
      </c>
    </row>
    <row r="58" spans="1:7" x14ac:dyDescent="0.25">
      <c r="A58" s="5" t="s">
        <v>138</v>
      </c>
      <c r="B58" s="5" t="s">
        <v>142</v>
      </c>
      <c r="C58" s="6">
        <v>0</v>
      </c>
      <c r="D58" s="6">
        <v>0</v>
      </c>
      <c r="E58" s="6">
        <v>6000</v>
      </c>
      <c r="F58" s="7">
        <f t="shared" si="0"/>
        <v>6000</v>
      </c>
      <c r="G58" s="8">
        <f t="shared" si="1"/>
        <v>6000</v>
      </c>
    </row>
    <row r="59" spans="1:7" x14ac:dyDescent="0.25">
      <c r="A59" s="5" t="s">
        <v>139</v>
      </c>
      <c r="B59" s="5" t="s">
        <v>143</v>
      </c>
      <c r="C59" s="6">
        <v>0</v>
      </c>
      <c r="D59" s="6">
        <v>0</v>
      </c>
      <c r="E59" s="6">
        <v>25000</v>
      </c>
      <c r="F59" s="7">
        <f t="shared" si="0"/>
        <v>25000</v>
      </c>
      <c r="G59" s="8">
        <f t="shared" si="1"/>
        <v>25000</v>
      </c>
    </row>
    <row r="60" spans="1:7" x14ac:dyDescent="0.25">
      <c r="A60" s="5" t="s">
        <v>70</v>
      </c>
      <c r="B60" s="5" t="s">
        <v>71</v>
      </c>
      <c r="C60" s="6">
        <v>25500</v>
      </c>
      <c r="D60" s="6">
        <v>30140</v>
      </c>
      <c r="E60" s="6">
        <v>59720</v>
      </c>
      <c r="F60" s="7">
        <f t="shared" ref="F60:F73" si="2">C60+D60+E60</f>
        <v>115360</v>
      </c>
      <c r="G60" s="8">
        <f t="shared" si="1"/>
        <v>115360</v>
      </c>
    </row>
    <row r="61" spans="1:7" x14ac:dyDescent="0.25">
      <c r="A61" s="5" t="s">
        <v>72</v>
      </c>
      <c r="B61" s="5" t="s">
        <v>73</v>
      </c>
      <c r="C61" s="6">
        <v>0</v>
      </c>
      <c r="D61" s="6">
        <v>0</v>
      </c>
      <c r="E61" s="6">
        <v>51750</v>
      </c>
      <c r="F61" s="7">
        <f t="shared" si="2"/>
        <v>51750</v>
      </c>
      <c r="G61" s="8">
        <f t="shared" si="1"/>
        <v>51750</v>
      </c>
    </row>
    <row r="62" spans="1:7" x14ac:dyDescent="0.25">
      <c r="A62" s="5" t="s">
        <v>74</v>
      </c>
      <c r="B62" s="5" t="s">
        <v>75</v>
      </c>
      <c r="C62" s="6">
        <v>92000</v>
      </c>
      <c r="D62" s="6">
        <v>224000</v>
      </c>
      <c r="E62" s="6">
        <v>518000</v>
      </c>
      <c r="F62" s="7">
        <f t="shared" si="2"/>
        <v>834000</v>
      </c>
      <c r="G62" s="8">
        <f t="shared" si="1"/>
        <v>834000</v>
      </c>
    </row>
    <row r="63" spans="1:7" ht="15.75" thickBot="1" x14ac:dyDescent="0.3">
      <c r="A63" s="5" t="s">
        <v>120</v>
      </c>
      <c r="B63" s="5" t="s">
        <v>121</v>
      </c>
      <c r="C63" s="19">
        <v>0</v>
      </c>
      <c r="D63" s="19">
        <v>510682.75</v>
      </c>
      <c r="E63" s="19">
        <v>0</v>
      </c>
      <c r="F63" s="20">
        <f t="shared" si="2"/>
        <v>510682.75</v>
      </c>
      <c r="G63" s="21">
        <f t="shared" si="1"/>
        <v>510682.75</v>
      </c>
    </row>
    <row r="64" spans="1:7" x14ac:dyDescent="0.25">
      <c r="A64" s="5"/>
      <c r="B64" s="25" t="s">
        <v>76</v>
      </c>
      <c r="C64" s="29">
        <f>SUM(C47:C63)</f>
        <v>299050</v>
      </c>
      <c r="D64" s="29">
        <f>SUM(D47:D63)</f>
        <v>960922.75</v>
      </c>
      <c r="E64" s="29">
        <f>SUM(E47:E63)</f>
        <v>1040270</v>
      </c>
      <c r="F64" s="30">
        <f>SUM(F47:F63)</f>
        <v>2300242.75</v>
      </c>
      <c r="G64" s="30">
        <f>C64+D64+E64</f>
        <v>2300242.75</v>
      </c>
    </row>
    <row r="65" spans="1:7" x14ac:dyDescent="0.25">
      <c r="A65" s="5"/>
      <c r="B65" s="5"/>
      <c r="C65" s="31"/>
      <c r="D65" s="31"/>
      <c r="E65" s="31"/>
      <c r="F65" s="32"/>
      <c r="G65" s="33"/>
    </row>
    <row r="66" spans="1:7" ht="15.75" thickBot="1" x14ac:dyDescent="0.3">
      <c r="A66" s="5" t="s">
        <v>77</v>
      </c>
      <c r="B66" s="5" t="s">
        <v>78</v>
      </c>
      <c r="C66" s="19">
        <v>251623</v>
      </c>
      <c r="D66" s="19">
        <v>315415.78999999998</v>
      </c>
      <c r="E66" s="19">
        <v>478681.73</v>
      </c>
      <c r="F66" s="20">
        <f>SUM(C66:E66)</f>
        <v>1045720.52</v>
      </c>
      <c r="G66" s="21">
        <f t="shared" ref="G66" si="3">C66+D66+E66</f>
        <v>1045720.52</v>
      </c>
    </row>
    <row r="67" spans="1:7" x14ac:dyDescent="0.25">
      <c r="A67" s="5"/>
      <c r="B67" s="25" t="s">
        <v>79</v>
      </c>
      <c r="C67" s="29">
        <f>SUM(C66)</f>
        <v>251623</v>
      </c>
      <c r="D67" s="29">
        <f>SUM(D66)</f>
        <v>315415.78999999998</v>
      </c>
      <c r="E67" s="29">
        <f>SUM(E66)</f>
        <v>478681.73</v>
      </c>
      <c r="F67" s="30">
        <f>SUM(F66)</f>
        <v>1045720.52</v>
      </c>
      <c r="G67" s="30">
        <f>C67+D67+E67</f>
        <v>1045720.52</v>
      </c>
    </row>
    <row r="68" spans="1:7" x14ac:dyDescent="0.25">
      <c r="A68" s="5"/>
      <c r="B68" s="5"/>
      <c r="C68" s="31"/>
      <c r="D68" s="31"/>
      <c r="E68" s="31"/>
      <c r="F68" s="32"/>
      <c r="G68" s="33"/>
    </row>
    <row r="69" spans="1:7" x14ac:dyDescent="0.25">
      <c r="A69" s="5" t="s">
        <v>80</v>
      </c>
      <c r="B69" s="5" t="s">
        <v>81</v>
      </c>
      <c r="C69" s="6">
        <v>1400</v>
      </c>
      <c r="D69" s="6">
        <v>2000</v>
      </c>
      <c r="E69" s="6">
        <v>2300</v>
      </c>
      <c r="F69" s="7">
        <f t="shared" si="2"/>
        <v>5700</v>
      </c>
      <c r="G69" s="8">
        <f>C69+D69+E69</f>
        <v>5700</v>
      </c>
    </row>
    <row r="70" spans="1:7" x14ac:dyDescent="0.25">
      <c r="A70" s="5" t="s">
        <v>122</v>
      </c>
      <c r="B70" s="5" t="s">
        <v>123</v>
      </c>
      <c r="C70" s="6">
        <v>0</v>
      </c>
      <c r="D70" s="6">
        <v>1000</v>
      </c>
      <c r="E70" s="6">
        <v>0</v>
      </c>
      <c r="F70" s="7">
        <f t="shared" si="2"/>
        <v>1000</v>
      </c>
      <c r="G70" s="8">
        <f t="shared" si="1"/>
        <v>1000</v>
      </c>
    </row>
    <row r="71" spans="1:7" x14ac:dyDescent="0.25">
      <c r="A71" s="5" t="s">
        <v>82</v>
      </c>
      <c r="B71" s="5" t="s">
        <v>83</v>
      </c>
      <c r="C71" s="6">
        <v>42738</v>
      </c>
      <c r="D71" s="6">
        <v>62220</v>
      </c>
      <c r="E71" s="6">
        <v>14705</v>
      </c>
      <c r="F71" s="7">
        <f t="shared" si="2"/>
        <v>119663</v>
      </c>
      <c r="G71" s="8">
        <f t="shared" si="1"/>
        <v>119663</v>
      </c>
    </row>
    <row r="72" spans="1:7" x14ac:dyDescent="0.25">
      <c r="A72" s="5" t="s">
        <v>84</v>
      </c>
      <c r="B72" s="5" t="s">
        <v>85</v>
      </c>
      <c r="C72" s="6">
        <v>72242.820000000007</v>
      </c>
      <c r="D72" s="6">
        <v>75304.850000000006</v>
      </c>
      <c r="E72" s="6">
        <v>63693.06</v>
      </c>
      <c r="F72" s="7">
        <f t="shared" si="2"/>
        <v>211240.73</v>
      </c>
      <c r="G72" s="8">
        <f t="shared" si="1"/>
        <v>211240.73</v>
      </c>
    </row>
    <row r="73" spans="1:7" ht="15.75" thickBot="1" x14ac:dyDescent="0.3">
      <c r="A73" s="5" t="s">
        <v>86</v>
      </c>
      <c r="B73" s="5" t="s">
        <v>87</v>
      </c>
      <c r="C73" s="19">
        <v>87227.36</v>
      </c>
      <c r="D73" s="19">
        <v>87227.36</v>
      </c>
      <c r="E73" s="19">
        <v>87227.36</v>
      </c>
      <c r="F73" s="20">
        <f t="shared" si="2"/>
        <v>261682.08000000002</v>
      </c>
      <c r="G73" s="21">
        <f t="shared" si="1"/>
        <v>261682.08000000002</v>
      </c>
    </row>
    <row r="74" spans="1:7" x14ac:dyDescent="0.25">
      <c r="A74" s="34"/>
      <c r="B74" s="35" t="s">
        <v>88</v>
      </c>
      <c r="C74" s="36">
        <f>SUM(C69:C73)</f>
        <v>203608.18</v>
      </c>
      <c r="D74" s="36">
        <f>SUM(D69:D73)</f>
        <v>227752.21000000002</v>
      </c>
      <c r="E74" s="36">
        <f>SUM(E69:E73)</f>
        <v>167925.41999999998</v>
      </c>
      <c r="F74" s="36">
        <f>SUM(F69:F73)</f>
        <v>599285.81000000006</v>
      </c>
      <c r="G74" s="30">
        <f>C74+D74+E74</f>
        <v>599285.81000000006</v>
      </c>
    </row>
    <row r="75" spans="1:7" x14ac:dyDescent="0.25">
      <c r="A75" s="37"/>
      <c r="B75" s="37"/>
      <c r="C75" s="38"/>
      <c r="D75" s="38"/>
      <c r="E75" s="38"/>
      <c r="F75" s="37"/>
      <c r="G75" s="37"/>
    </row>
    <row r="76" spans="1:7" ht="15.75" thickBot="1" x14ac:dyDescent="0.3">
      <c r="A76" s="39"/>
      <c r="B76" s="39" t="s">
        <v>89</v>
      </c>
      <c r="C76" s="40">
        <v>93305.91</v>
      </c>
      <c r="D76" s="40">
        <v>92837.07</v>
      </c>
      <c r="E76" s="40">
        <v>84679.55</v>
      </c>
      <c r="F76" s="40">
        <f>C76+D76+E76</f>
        <v>270822.53000000003</v>
      </c>
      <c r="G76" s="40">
        <f>C76+D76+E76</f>
        <v>270822.53000000003</v>
      </c>
    </row>
    <row r="77" spans="1:7" x14ac:dyDescent="0.25">
      <c r="A77" s="39"/>
      <c r="B77" s="35" t="s">
        <v>90</v>
      </c>
      <c r="C77" s="41">
        <f>SUM(C76)</f>
        <v>93305.91</v>
      </c>
      <c r="D77" s="41">
        <f>SUM(D76)</f>
        <v>92837.07</v>
      </c>
      <c r="E77" s="41">
        <f>SUM(E76)</f>
        <v>84679.55</v>
      </c>
      <c r="F77" s="41">
        <f>SUM(F76)</f>
        <v>270822.53000000003</v>
      </c>
      <c r="G77" s="41">
        <f>C77+D77+E77</f>
        <v>270822.53000000003</v>
      </c>
    </row>
    <row r="78" spans="1:7" x14ac:dyDescent="0.25">
      <c r="A78" s="39"/>
      <c r="B78" s="39"/>
      <c r="C78" s="42"/>
      <c r="D78" s="42"/>
      <c r="E78" s="42"/>
      <c r="F78" s="42"/>
      <c r="G78" s="42"/>
    </row>
  </sheetData>
  <mergeCells count="4">
    <mergeCell ref="A1:A2"/>
    <mergeCell ref="B1:B2"/>
    <mergeCell ref="F1:F2"/>
    <mergeCell ref="J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2023-10-04T21:12:33Z</dcterms:created>
  <dcterms:modified xsi:type="dcterms:W3CDTF">2023-10-17T16:20:52Z</dcterms:modified>
</cp:coreProperties>
</file>