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er. trimestre2025\"/>
    </mc:Choice>
  </mc:AlternateContent>
  <bookViews>
    <workbookView xWindow="0" yWindow="0" windowWidth="28770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F80" i="1" l="1"/>
  <c r="D80" i="1"/>
  <c r="C80" i="1"/>
  <c r="G40" i="1"/>
  <c r="E80" i="1" l="1"/>
  <c r="G79" i="1"/>
  <c r="F79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44" i="1"/>
  <c r="F44" i="1"/>
  <c r="F40" i="1"/>
  <c r="F23" i="1"/>
  <c r="G24" i="1"/>
  <c r="F24" i="1"/>
  <c r="F62" i="1" l="1"/>
  <c r="G62" i="1"/>
  <c r="F59" i="1"/>
  <c r="G59" i="1"/>
  <c r="F58" i="1"/>
  <c r="G58" i="1"/>
  <c r="E13" i="1"/>
  <c r="F12" i="1"/>
  <c r="G12" i="1"/>
  <c r="D13" i="1"/>
  <c r="C13" i="1"/>
  <c r="E91" i="1"/>
  <c r="F90" i="1"/>
  <c r="G90" i="1"/>
  <c r="D91" i="1"/>
  <c r="F74" i="1"/>
  <c r="G74" i="1"/>
  <c r="F72" i="1"/>
  <c r="G72" i="1"/>
  <c r="F61" i="1"/>
  <c r="G61" i="1"/>
  <c r="F60" i="1"/>
  <c r="G60" i="1"/>
  <c r="F56" i="1"/>
  <c r="G56" i="1"/>
  <c r="F38" i="1"/>
  <c r="G38" i="1"/>
  <c r="F32" i="1"/>
  <c r="G32" i="1"/>
  <c r="G6" i="1"/>
  <c r="F6" i="1"/>
  <c r="G4" i="1"/>
  <c r="F4" i="1"/>
  <c r="G93" i="1"/>
  <c r="F93" i="1"/>
  <c r="F94" i="1" s="1"/>
  <c r="E94" i="1"/>
  <c r="D94" i="1"/>
  <c r="C94" i="1"/>
  <c r="G89" i="1"/>
  <c r="G88" i="1"/>
  <c r="G87" i="1"/>
  <c r="G86" i="1"/>
  <c r="G85" i="1"/>
  <c r="F89" i="1"/>
  <c r="F88" i="1"/>
  <c r="F87" i="1"/>
  <c r="F86" i="1"/>
  <c r="F85" i="1"/>
  <c r="F82" i="1"/>
  <c r="F83" i="1" s="1"/>
  <c r="E83" i="1"/>
  <c r="D83" i="1"/>
  <c r="C83" i="1"/>
  <c r="G82" i="1"/>
  <c r="G78" i="1"/>
  <c r="G77" i="1"/>
  <c r="G76" i="1"/>
  <c r="G75" i="1"/>
  <c r="G73" i="1"/>
  <c r="G57" i="1"/>
  <c r="F78" i="1"/>
  <c r="F77" i="1"/>
  <c r="F76" i="1"/>
  <c r="F75" i="1"/>
  <c r="F73" i="1"/>
  <c r="F57" i="1"/>
  <c r="E54" i="1"/>
  <c r="D54" i="1"/>
  <c r="G53" i="1"/>
  <c r="G52" i="1"/>
  <c r="F53" i="1"/>
  <c r="F52" i="1"/>
  <c r="C54" i="1"/>
  <c r="E50" i="1"/>
  <c r="D50" i="1"/>
  <c r="C50" i="1"/>
  <c r="G49" i="1"/>
  <c r="G48" i="1"/>
  <c r="G47" i="1"/>
  <c r="G46" i="1"/>
  <c r="G45" i="1"/>
  <c r="G43" i="1"/>
  <c r="G42" i="1"/>
  <c r="G41" i="1"/>
  <c r="G39" i="1"/>
  <c r="G37" i="1"/>
  <c r="G36" i="1"/>
  <c r="G35" i="1"/>
  <c r="G34" i="1"/>
  <c r="G33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F49" i="1"/>
  <c r="F48" i="1"/>
  <c r="F47" i="1"/>
  <c r="F46" i="1"/>
  <c r="F45" i="1"/>
  <c r="F43" i="1"/>
  <c r="F42" i="1"/>
  <c r="F41" i="1"/>
  <c r="F39" i="1"/>
  <c r="F37" i="1"/>
  <c r="F36" i="1"/>
  <c r="F35" i="1"/>
  <c r="F34" i="1"/>
  <c r="F33" i="1"/>
  <c r="F31" i="1"/>
  <c r="F30" i="1"/>
  <c r="F29" i="1"/>
  <c r="F28" i="1"/>
  <c r="F27" i="1"/>
  <c r="F26" i="1"/>
  <c r="F25" i="1"/>
  <c r="F22" i="1"/>
  <c r="F21" i="1"/>
  <c r="F20" i="1"/>
  <c r="F19" i="1"/>
  <c r="F18" i="1"/>
  <c r="F17" i="1"/>
  <c r="F16" i="1"/>
  <c r="G15" i="1"/>
  <c r="F15" i="1"/>
  <c r="G11" i="1"/>
  <c r="G10" i="1"/>
  <c r="G9" i="1"/>
  <c r="G8" i="1"/>
  <c r="G7" i="1"/>
  <c r="G5" i="1"/>
  <c r="F11" i="1"/>
  <c r="F10" i="1"/>
  <c r="F9" i="1"/>
  <c r="F8" i="1"/>
  <c r="F7" i="1"/>
  <c r="F5" i="1"/>
  <c r="G3" i="1"/>
  <c r="F3" i="1"/>
  <c r="F91" i="1" l="1"/>
  <c r="F13" i="1"/>
  <c r="G13" i="1"/>
  <c r="J6" i="1" s="1"/>
  <c r="G83" i="1"/>
  <c r="N6" i="1" s="1"/>
  <c r="G80" i="1"/>
  <c r="M6" i="1" s="1"/>
  <c r="F54" i="1"/>
  <c r="G50" i="1"/>
  <c r="K6" i="1" s="1"/>
  <c r="F50" i="1"/>
  <c r="G54" i="1"/>
  <c r="L6" i="1" s="1"/>
  <c r="G94" i="1"/>
  <c r="P6" i="1" s="1"/>
  <c r="G91" i="1"/>
  <c r="O6" i="1" s="1"/>
  <c r="O9" i="1" l="1"/>
</calcChain>
</file>

<file path=xl/sharedStrings.xml><?xml version="1.0" encoding="utf-8"?>
<sst xmlns="http://schemas.openxmlformats.org/spreadsheetml/2006/main" count="181" uniqueCount="181">
  <si>
    <t>CUENTA CONTABLE</t>
  </si>
  <si>
    <t>CONCEPTO</t>
  </si>
  <si>
    <t>TOTAL SIPOT</t>
  </si>
  <si>
    <t xml:space="preserve"> 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</si>
  <si>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</si>
  <si>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</si>
  <si>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</si>
  <si>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</si>
  <si>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</si>
  <si>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</si>
  <si>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</si>
  <si>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</si>
  <si>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</si>
  <si>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</si>
  <si>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</si>
  <si>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</si>
  <si>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</si>
  <si>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</si>
  <si>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</si>
  <si>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</si>
  <si>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</si>
  <si>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</si>
  <si>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</si>
  <si>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</si>
  <si>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</si>
  <si>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TOTAL DE INGRESOS</t>
  </si>
  <si>
    <t>TOTAL SUBROGADOS</t>
  </si>
  <si>
    <t>1.1.2.2.01.0008.00001</t>
  </si>
  <si>
    <t>ATENCION SALAS GENERALES</t>
  </si>
  <si>
    <t>4.1.7.3.01.0001.00016</t>
  </si>
  <si>
    <t>TRASPLANTES</t>
  </si>
  <si>
    <t>4.1.7.3.01.0001.00020</t>
  </si>
  <si>
    <t>SERVICIO DE RADIOTERAPIA</t>
  </si>
  <si>
    <t>4.1.7.3.01.0001.00021</t>
  </si>
  <si>
    <t>SUBDIRECCION DE ASISTENCIA MEDICA</t>
  </si>
  <si>
    <t>4.1.7.3.01.0001.00023</t>
  </si>
  <si>
    <t>INFECTOLOGIA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</si>
  <si>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</si>
  <si>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</si>
  <si>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</si>
  <si>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</si>
  <si>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</si>
  <si>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</si>
  <si>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</si>
  <si>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</si>
  <si>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4.1.7.3.01.0001.00030</t>
  </si>
  <si>
    <t>GASTROENTEROLOGIA Y NUTRICION</t>
  </si>
  <si>
    <t>4.1.7.3.01.0001.00032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</si>
  <si>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</si>
  <si>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</si>
  <si>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</si>
  <si>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</si>
  <si>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</si>
  <si>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</si>
  <si>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</si>
  <si>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</si>
  <si>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</si>
  <si>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</si>
  <si>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4.1.7.3.01.0001.00040</t>
  </si>
  <si>
    <t>ORTOPEDIA</t>
  </si>
  <si>
    <t>4.1.7.3.01.0001.00042</t>
  </si>
  <si>
    <t>UROLOGIA Y GINECOLOGIA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</si>
  <si>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</si>
  <si>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</si>
  <si>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</si>
  <si>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</si>
  <si>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</si>
  <si>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</si>
  <si>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4.1.7.3.01.0001.00047</t>
  </si>
  <si>
    <t>ANESTESIA Y ALGOLOGIA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</si>
  <si>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</si>
  <si>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</si>
  <si>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</si>
  <si>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</si>
  <si>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</si>
  <si>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</si>
  <si>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</si>
  <si>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</si>
  <si>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</si>
  <si>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</si>
  <si>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</si>
  <si>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</si>
  <si>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</si>
  <si>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</si>
  <si>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</si>
  <si>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</si>
  <si>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</si>
  <si>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</si>
  <si>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</si>
  <si>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</si>
  <si>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</si>
  <si>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</si>
  <si>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4.3.9.9.03.0001.00153</t>
  </si>
  <si>
    <t>JUN 2025 MALTRATO INF. ABUSO SEX Y O</t>
  </si>
  <si>
    <t>4.3.9.9.03.0003.00001</t>
  </si>
  <si>
    <t>PAGO DER. EXAMEN ESTOMATOLOGIA 20</t>
  </si>
  <si>
    <t>4.3.9.9.03.0004.00004</t>
  </si>
  <si>
    <t>4.3.9.9.03.0004.00009</t>
  </si>
  <si>
    <t>CAMPOS CLINICOS</t>
  </si>
  <si>
    <t>4.3.9.9.03.0004.00010</t>
  </si>
  <si>
    <t>ROTACION</t>
  </si>
  <si>
    <t>4.3.9.9.03.0004.00013</t>
  </si>
  <si>
    <t>PAGO DERECHO A EXAMEN 2026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</si>
  <si>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</si>
  <si>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</si>
  <si>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</si>
  <si>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</si>
  <si>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</si>
  <si>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</si>
  <si>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</si>
  <si>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DE CURSOS MONOGRAFICOS</t>
  </si>
  <si>
    <t>4.3.9.9.09.0017</t>
  </si>
  <si>
    <t>DIVERSOS</t>
  </si>
  <si>
    <t>4.3.9.9.09.0019</t>
  </si>
  <si>
    <t>RENTA DE ESPACIO</t>
  </si>
  <si>
    <t>4.3.9.9.09.0021</t>
  </si>
  <si>
    <t>DIVERSOS 2</t>
  </si>
  <si>
    <t>TOTAL OTROS</t>
  </si>
  <si>
    <t>PRODUCTOS FINANCIEROS (INTERESES)</t>
  </si>
  <si>
    <t>TOTAL  INTERESES</t>
  </si>
  <si>
    <t>JULIO</t>
  </si>
  <si>
    <t>AGOSTO</t>
  </si>
  <si>
    <t>SEPTIEMBRE</t>
  </si>
  <si>
    <t>1.1.2.2.01.0007.00006</t>
  </si>
  <si>
    <t>SRIA. DE MARINA, ARMADA DE MEXICO</t>
  </si>
  <si>
    <t>1.1.2.2.01.0007.00012</t>
  </si>
  <si>
    <t>CENTRO MEDICO 20 DE  NOVIEMBRE</t>
  </si>
  <si>
    <t>NEUROLOGIA</t>
  </si>
  <si>
    <t>4.1.7.3.01.0001.00039</t>
  </si>
  <si>
    <t>CIRUGIA PLASTICA Y RECONSTRUCTIVA</t>
  </si>
  <si>
    <t>4.1.7.3.01.0001.00046</t>
  </si>
  <si>
    <t>CIRUGIA DE TORAX Y ENDOSCOPIA</t>
  </si>
  <si>
    <t>JUN  2025  ULT.  EN EL TAMIZAJE DE  LA DIS</t>
  </si>
  <si>
    <t>4.3.9.9.03.0001.00158</t>
  </si>
  <si>
    <t>JUL 2025 PRUEBAS HISTOCOMPATIBILIDAD</t>
  </si>
  <si>
    <t>4.3.9.9.03.0001.00160</t>
  </si>
  <si>
    <t>JUL-SEP 2025 C. AVANZ DE MET DE LA INF</t>
  </si>
  <si>
    <t>4.3.9.9.03.0003.00004</t>
  </si>
  <si>
    <t>CURSOS  DE ESTOMATOLOGIA</t>
  </si>
  <si>
    <t>4.3.9.9.03.0004.00003</t>
  </si>
  <si>
    <t>CURSOS  DE ESPECIALIZACION</t>
  </si>
  <si>
    <t>4.3.9.9.09.0025</t>
  </si>
  <si>
    <t>REPOSICION DE  TARJETON</t>
  </si>
  <si>
    <t>1.1.2.2.01.0007.00042</t>
  </si>
  <si>
    <t>SEDENA HOSPITAL MILITAR  ESPECIAL</t>
  </si>
  <si>
    <t>4.3.9.9.03.0001.00156</t>
  </si>
  <si>
    <t>JUL 2025 C.-  P DIAGNOSTICO DE PARASITO</t>
  </si>
  <si>
    <t>4.3.9.9.03.0001.00157</t>
  </si>
  <si>
    <t>JUL 2025 7° C-T DE PEDIATRIA DEL DESAR</t>
  </si>
  <si>
    <t>4.3.9.9.03.0001.00161</t>
  </si>
  <si>
    <t>AGO 2025 XIX C. IASS ACT DE  INFECCCION</t>
  </si>
  <si>
    <t>4.1.7.3.01.0001.00029</t>
  </si>
  <si>
    <t>HEMATO-ONCOLOGIA</t>
  </si>
  <si>
    <t>LABORATORIO DE FARMACIA</t>
  </si>
  <si>
    <t>4.1.7.3.01.0001.00048</t>
  </si>
  <si>
    <t>4.1.7.3.01.0001.00053</t>
  </si>
  <si>
    <t>PATOLOGIA</t>
  </si>
  <si>
    <t>4.3.9.9.03.0001.00162</t>
  </si>
  <si>
    <t>4.3.9.9.03.0001.00163</t>
  </si>
  <si>
    <t>4.3.9.9.03.0001.00164</t>
  </si>
  <si>
    <t>4.3.9.9.03.0001.00166</t>
  </si>
  <si>
    <t>4.3.9.9.03.0001.00167</t>
  </si>
  <si>
    <t>4.3.9.9.03.0001.00168</t>
  </si>
  <si>
    <t>4.3.9.9.03.0001.00169</t>
  </si>
  <si>
    <t>4.3.9.9.03.0001.00170</t>
  </si>
  <si>
    <t>4.3.9.9.03.0001.00174</t>
  </si>
  <si>
    <t>AGO 2025 C. M. INVESTIGACION EN ENFER</t>
  </si>
  <si>
    <t>AGO 2025 -ENE 2026 DIP. EN METODOLOG</t>
  </si>
  <si>
    <t>AGO 2025 N. ENF. TECNOLOGICOS EN EL D</t>
  </si>
  <si>
    <t>AGO 2025 TALLER DE LINEAS VASCULARE</t>
  </si>
  <si>
    <t>AGO 2025 TALLER PREVENTIVO EN NEUM</t>
  </si>
  <si>
    <t>AGO 2025 C. TEORICO:NUEVOS ENFOQUE</t>
  </si>
  <si>
    <t>SEP 2025 C. TEORICO RESISTENCIA BACT</t>
  </si>
  <si>
    <t>SEP 2025 C.PRACTICO RESISTENCIA BACT</t>
  </si>
  <si>
    <t>SEP 2025 C-T-P DE TEC. DE MICROARREGL</t>
  </si>
  <si>
    <t>PASANTIAS Y ROTACIONES</t>
  </si>
  <si>
    <t>4.3.9.9.03.0004.00014</t>
  </si>
  <si>
    <t>PRACTICAS PROFESIONALES ENSEÑANZA</t>
  </si>
  <si>
    <t>SIPOT 3er. TRIMESTRE</t>
  </si>
  <si>
    <t>4.3.9.9.03.0001.00151</t>
  </si>
  <si>
    <t>DESGLOSE DE INGRESOS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</si>
</sst>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0" fontId="5" fillId="0" borderId="0" xfId="1" applyFont="1" applyFill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164" fontId="1" fillId="6" borderId="0" xfId="0" applyNumberFormat="1" applyFont="1" applyFill="1" applyBorder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4" fontId="5" fillId="0" borderId="17" xfId="2" applyNumberFormat="1" applyFont="1" applyBorder="1"/>
    <xf numFmtId="4" fontId="5" fillId="0" borderId="17" xfId="1" applyNumberFormat="1" applyFont="1" applyBorder="1"/>
    <xf numFmtId="4" fontId="5" fillId="0" borderId="17" xfId="1" applyNumberFormat="1" applyFont="1" applyFill="1" applyBorder="1"/>
    <xf numFmtId="164" fontId="0" fillId="0" borderId="0" xfId="0" applyNumberFormat="1"/>
    <xf numFmtId="0" fontId="6" fillId="7" borderId="0" xfId="1" applyFont="1" applyFill="1" applyBorder="1"/>
    <xf numFmtId="4" fontId="7" fillId="7" borderId="0" xfId="2" applyNumberFormat="1" applyFont="1" applyFill="1" applyBorder="1"/>
    <xf numFmtId="4" fontId="7" fillId="7" borderId="0" xfId="1" applyNumberFormat="1" applyFont="1" applyFill="1" applyBorder="1"/>
    <xf numFmtId="0" fontId="6" fillId="0" borderId="0" xfId="1" applyFont="1" applyFill="1" applyBorder="1"/>
    <xf numFmtId="4" fontId="7" fillId="0" borderId="0" xfId="2" applyNumberFormat="1" applyFont="1" applyFill="1" applyBorder="1"/>
    <xf numFmtId="4" fontId="7" fillId="0" borderId="0" xfId="1" applyNumberFormat="1" applyFont="1" applyFill="1" applyBorder="1"/>
    <xf numFmtId="0" fontId="0" fillId="0" borderId="0" xfId="0" applyFill="1"/>
    <xf numFmtId="4" fontId="0" fillId="0" borderId="0" xfId="0" applyNumberFormat="1" applyFill="1"/>
    <xf numFmtId="164" fontId="0" fillId="0" borderId="0" xfId="0" applyNumberFormat="1" applyFill="1"/>
    <xf numFmtId="4" fontId="0" fillId="0" borderId="0" xfId="0" applyNumberFormat="1"/>
    <xf numFmtId="4" fontId="8" fillId="7" borderId="0" xfId="2" applyNumberFormat="1" applyFont="1" applyFill="1" applyBorder="1"/>
    <xf numFmtId="4" fontId="8" fillId="7" borderId="0" xfId="1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7" borderId="0" xfId="1" applyFont="1" applyFill="1"/>
    <xf numFmtId="4" fontId="9" fillId="7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7" xfId="1" applyNumberFormat="1" applyFont="1" applyFill="1" applyBorder="1"/>
    <xf numFmtId="4" fontId="8" fillId="7" borderId="0" xfId="1" applyNumberFormat="1" applyFont="1" applyFill="1"/>
    <xf numFmtId="4" fontId="8" fillId="0" borderId="0" xfId="1" applyNumberFormat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right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workbookViewId="0">
      <selection activeCell="L9" sqref="L9"/>
    </sheetView>
  </sheetViews>
  <sheetFormatPr baseColWidth="10" defaultRowHeight="15" x14ac:dyDescent="0.25"/>
  <cols>
    <col min="1" max="1" width="17.5703125" customWidth="1"/>
    <col min="2" max="2" width="31" customWidth="1"/>
    <col min="3" max="4" width="11.42578125" customWidth="1"/>
    <col min="10" max="10" width="14.7109375" customWidth="1"/>
    <col min="11" max="11" width="19" customWidth="1"/>
    <col min="12" max="12" width="15" customWidth="1"/>
    <col min="13" max="13" width="12.85546875" customWidth="1"/>
    <col min="15" max="15" width="14" customWidth="1"/>
    <col min="16" max="16" width="19" customWidth="1"/>
  </cols>
  <sheetData>
    <row r="1" spans="1:16" x14ac:dyDescent="0.25">
      <c r="A1" s="52" t="s">
        <v>0</v>
      </c>
      <c r="B1" s="52" t="s">
        <v>1</v>
      </c>
      <c r="C1" s="2"/>
      <c r="D1" s="2"/>
      <c r="E1" s="2"/>
      <c r="F1" s="54" t="s">
        <v>178</v>
      </c>
      <c r="G1" s="3" t="s">
        <v>2</v>
      </c>
      <c r="H1" s="1"/>
      <c r="I1" s="1"/>
      <c r="J1" s="1" t="s">
        <v>3</v>
      </c>
      <c r="K1" s="1"/>
      <c r="L1" s="1"/>
      <c r="M1" s="1"/>
      <c r="N1" s="1"/>
      <c r="O1" s="1"/>
      <c r="P1" s="1"/>
    </row>
    <row r="2" spans="1:16" x14ac:dyDescent="0.25">
      <c r="A2" s="53"/>
      <c r="B2" s="53"/>
      <c r="C2" s="4" t="s">
        <v>120</v>
      </c>
      <c r="D2" s="4" t="s">
        <v>121</v>
      </c>
      <c r="E2" s="4" t="s">
        <v>122</v>
      </c>
      <c r="F2" s="55"/>
      <c r="G2" s="5">
        <v>2025</v>
      </c>
      <c r="H2" s="1"/>
      <c r="I2" s="1"/>
      <c r="J2" s="1"/>
      <c r="K2" s="1"/>
      <c r="L2" s="1"/>
      <c r="M2" s="1"/>
      <c r="N2" s="1"/>
      <c r="O2" s="1"/>
      <c r="P2" s="1"/>
    </row>
    <row r="3" spans="1:16" ht="15.75" thickBot="1" x14ac:dyDescent="0.3">
      <c r="A3" s="6" t="s">
        <v>4</v>
      </c>
      <c r="B3" s="6" t="s">
        <v>5</v>
      </c>
      <c r="C3" s="7">
        <v>0</v>
      </c>
      <c r="D3" s="7">
        <v>82344</v>
      </c>
      <c r="E3" s="7">
        <v>0</v>
      </c>
      <c r="F3" s="8">
        <f>SUM(C3:E3)</f>
        <v>82344</v>
      </c>
      <c r="G3" s="9">
        <f>SUM(C3:E3)</f>
        <v>82344</v>
      </c>
      <c r="H3" s="1"/>
      <c r="I3" s="1"/>
      <c r="J3" s="1"/>
      <c r="K3" s="1"/>
      <c r="L3" s="1"/>
      <c r="M3" s="1"/>
      <c r="N3" s="1"/>
      <c r="O3" s="1"/>
      <c r="P3" s="1"/>
    </row>
    <row r="4" spans="1:16" ht="15.75" thickBot="1" x14ac:dyDescent="0.3">
      <c r="A4" s="6" t="s">
        <v>123</v>
      </c>
      <c r="B4" s="6" t="s">
        <v>124</v>
      </c>
      <c r="C4" s="7">
        <v>10315</v>
      </c>
      <c r="D4" s="7">
        <v>0</v>
      </c>
      <c r="E4" s="7">
        <v>0</v>
      </c>
      <c r="F4" s="8">
        <f>SUM(C4:E4)</f>
        <v>10315</v>
      </c>
      <c r="G4" s="9">
        <f>SUM(C4:E4)</f>
        <v>10315</v>
      </c>
      <c r="H4" s="1"/>
      <c r="I4" s="1"/>
      <c r="J4" s="56" t="s">
        <v>180</v>
      </c>
      <c r="K4" s="57"/>
      <c r="L4" s="57"/>
      <c r="M4" s="57"/>
      <c r="N4" s="57"/>
      <c r="O4" s="57"/>
      <c r="P4" s="58"/>
    </row>
    <row r="5" spans="1:16" ht="15.75" thickBot="1" x14ac:dyDescent="0.3">
      <c r="A5" s="6" t="s">
        <v>6</v>
      </c>
      <c r="B5" s="6" t="s">
        <v>7</v>
      </c>
      <c r="C5" s="7">
        <v>1225</v>
      </c>
      <c r="D5" s="7">
        <v>3283</v>
      </c>
      <c r="E5" s="7">
        <v>0</v>
      </c>
      <c r="F5" s="8">
        <f t="shared" ref="F5:F12" si="0">SUM(C5:E5)</f>
        <v>4508</v>
      </c>
      <c r="G5" s="9">
        <f t="shared" ref="G5:G12" si="1">SUM(C5:E5)</f>
        <v>4508</v>
      </c>
      <c r="H5" s="1"/>
      <c r="I5" s="1"/>
      <c r="J5" s="10" t="s">
        <v>10</v>
      </c>
      <c r="K5" s="11" t="s">
        <v>11</v>
      </c>
      <c r="L5" s="11" t="s">
        <v>12</v>
      </c>
      <c r="M5" s="11" t="s">
        <v>13</v>
      </c>
      <c r="N5" s="11" t="s">
        <v>14</v>
      </c>
      <c r="O5" s="11" t="s">
        <v>15</v>
      </c>
      <c r="P5" s="12" t="s">
        <v>16</v>
      </c>
    </row>
    <row r="6" spans="1:16" x14ac:dyDescent="0.25">
      <c r="A6" s="6" t="s">
        <v>125</v>
      </c>
      <c r="B6" s="6" t="s">
        <v>126</v>
      </c>
      <c r="C6" s="7">
        <v>4546000</v>
      </c>
      <c r="D6" s="7">
        <v>89156</v>
      </c>
      <c r="E6" s="7">
        <v>0</v>
      </c>
      <c r="F6" s="8">
        <f>SUM(C6:E6)</f>
        <v>4635156</v>
      </c>
      <c r="G6" s="9">
        <f>SUM(C6:E6)</f>
        <v>4635156</v>
      </c>
      <c r="H6" s="1"/>
      <c r="I6" s="1"/>
      <c r="J6" s="13">
        <f>G13</f>
        <v>9308717</v>
      </c>
      <c r="K6" s="14">
        <f>G50</f>
        <v>318898.59999999998</v>
      </c>
      <c r="L6" s="14">
        <f>G54</f>
        <v>924425.62</v>
      </c>
      <c r="M6" s="14">
        <f>G80</f>
        <v>2505056.2400000002</v>
      </c>
      <c r="N6" s="14">
        <f>G83</f>
        <v>354136.75</v>
      </c>
      <c r="O6" s="14">
        <f>G91</f>
        <v>803660.05</v>
      </c>
      <c r="P6" s="15">
        <f>G94</f>
        <v>14234.34</v>
      </c>
    </row>
    <row r="7" spans="1:16" x14ac:dyDescent="0.25">
      <c r="A7" s="6" t="s">
        <v>8</v>
      </c>
      <c r="B7" s="6" t="s">
        <v>9</v>
      </c>
      <c r="C7" s="7">
        <v>8689</v>
      </c>
      <c r="D7" s="7">
        <v>808</v>
      </c>
      <c r="E7" s="7">
        <v>124001</v>
      </c>
      <c r="F7" s="8">
        <f t="shared" si="0"/>
        <v>133498</v>
      </c>
      <c r="G7" s="9">
        <f t="shared" si="1"/>
        <v>133498</v>
      </c>
      <c r="H7" s="1"/>
      <c r="I7" s="1"/>
      <c r="J7" s="17"/>
      <c r="K7" s="18"/>
      <c r="L7" s="18"/>
      <c r="M7" s="18"/>
      <c r="N7" s="18"/>
      <c r="O7" s="18"/>
      <c r="P7" s="19"/>
    </row>
    <row r="8" spans="1:16" x14ac:dyDescent="0.25">
      <c r="A8" s="6" t="s">
        <v>17</v>
      </c>
      <c r="B8" s="6" t="s">
        <v>18</v>
      </c>
      <c r="C8" s="7">
        <v>0</v>
      </c>
      <c r="D8" s="7">
        <v>223769</v>
      </c>
      <c r="E8" s="7">
        <v>0</v>
      </c>
      <c r="F8" s="8">
        <f t="shared" si="0"/>
        <v>223769</v>
      </c>
      <c r="G8" s="9">
        <f t="shared" si="1"/>
        <v>223769</v>
      </c>
      <c r="H8" s="1"/>
      <c r="I8" s="1"/>
      <c r="J8" s="17"/>
      <c r="K8" s="18"/>
      <c r="L8" s="18"/>
      <c r="M8" s="18"/>
      <c r="N8" s="18"/>
      <c r="O8" s="18"/>
      <c r="P8" s="19"/>
    </row>
    <row r="9" spans="1:16" x14ac:dyDescent="0.25">
      <c r="A9" s="6" t="s">
        <v>19</v>
      </c>
      <c r="B9" s="16" t="s">
        <v>20</v>
      </c>
      <c r="C9" s="7">
        <v>564622</v>
      </c>
      <c r="D9" s="7">
        <v>310402</v>
      </c>
      <c r="E9" s="7">
        <v>465331</v>
      </c>
      <c r="F9" s="8">
        <f t="shared" si="0"/>
        <v>1340355</v>
      </c>
      <c r="G9" s="9">
        <f t="shared" si="1"/>
        <v>1340355</v>
      </c>
      <c r="H9" s="1"/>
      <c r="I9" s="1"/>
      <c r="J9" s="17"/>
      <c r="K9" s="18"/>
      <c r="L9" s="18"/>
      <c r="M9" s="59" t="s">
        <v>25</v>
      </c>
      <c r="N9" s="59"/>
      <c r="O9" s="20">
        <f>J6+K6+L6+M6+N6+O6+P6</f>
        <v>14229128.6</v>
      </c>
      <c r="P9" s="19"/>
    </row>
    <row r="10" spans="1:16" ht="15.75" thickBot="1" x14ac:dyDescent="0.3">
      <c r="A10" s="6" t="s">
        <v>21</v>
      </c>
      <c r="B10" s="16" t="s">
        <v>22</v>
      </c>
      <c r="C10" s="7">
        <v>464380</v>
      </c>
      <c r="D10" s="7">
        <v>485268</v>
      </c>
      <c r="E10" s="7">
        <v>538402</v>
      </c>
      <c r="F10" s="8">
        <f t="shared" si="0"/>
        <v>1488050</v>
      </c>
      <c r="G10" s="9">
        <f t="shared" si="1"/>
        <v>1488050</v>
      </c>
      <c r="H10" s="1"/>
      <c r="I10" s="1"/>
      <c r="J10" s="21"/>
      <c r="K10" s="22"/>
      <c r="L10" s="22"/>
      <c r="M10" s="22"/>
      <c r="N10" s="22"/>
      <c r="O10" s="22"/>
      <c r="P10" s="23"/>
    </row>
    <row r="11" spans="1:16" x14ac:dyDescent="0.25">
      <c r="A11" s="6" t="s">
        <v>23</v>
      </c>
      <c r="B11" s="6" t="s">
        <v>24</v>
      </c>
      <c r="C11" s="7">
        <v>343737</v>
      </c>
      <c r="D11" s="7">
        <v>450944</v>
      </c>
      <c r="E11" s="7">
        <v>590883</v>
      </c>
      <c r="F11" s="8">
        <f t="shared" si="0"/>
        <v>1385564</v>
      </c>
      <c r="G11" s="9">
        <f t="shared" si="1"/>
        <v>1385564</v>
      </c>
      <c r="H11" s="1"/>
      <c r="I11" s="1"/>
      <c r="J11" s="27"/>
      <c r="K11" s="27"/>
      <c r="L11" s="27"/>
      <c r="M11" s="27"/>
      <c r="N11" s="27"/>
      <c r="O11" s="27"/>
      <c r="P11" s="27"/>
    </row>
    <row r="12" spans="1:16" s="1" customFormat="1" ht="15.75" thickBot="1" x14ac:dyDescent="0.3">
      <c r="A12" s="6" t="s">
        <v>143</v>
      </c>
      <c r="B12" s="6" t="s">
        <v>144</v>
      </c>
      <c r="C12" s="24">
        <v>0</v>
      </c>
      <c r="D12" s="24">
        <v>5158</v>
      </c>
      <c r="E12" s="24">
        <v>0</v>
      </c>
      <c r="F12" s="25">
        <f t="shared" si="0"/>
        <v>5158</v>
      </c>
      <c r="G12" s="26">
        <f t="shared" si="1"/>
        <v>5158</v>
      </c>
      <c r="H12" s="34"/>
      <c r="I12" s="35"/>
      <c r="J12" s="36"/>
      <c r="K12" s="36"/>
      <c r="L12" s="36"/>
      <c r="M12" s="36"/>
      <c r="N12" s="36"/>
      <c r="O12" s="36"/>
      <c r="P12" s="36"/>
    </row>
    <row r="13" spans="1:16" x14ac:dyDescent="0.25">
      <c r="A13" s="6"/>
      <c r="B13" s="28" t="s">
        <v>26</v>
      </c>
      <c r="C13" s="29">
        <f>SUM(C3:C12)</f>
        <v>5938968</v>
      </c>
      <c r="D13" s="29">
        <f>SUM(D3:D12)</f>
        <v>1651132</v>
      </c>
      <c r="E13" s="29">
        <f>SUM(E3:E12)</f>
        <v>1718617</v>
      </c>
      <c r="F13" s="30">
        <f>SUM(F3:F12)</f>
        <v>9308717</v>
      </c>
      <c r="G13" s="30">
        <f>SUM(C13:E13)</f>
        <v>9308717</v>
      </c>
      <c r="H13" s="1"/>
      <c r="I13" s="1"/>
      <c r="J13" s="27"/>
      <c r="K13" s="27"/>
      <c r="L13" s="27"/>
      <c r="M13" s="27"/>
      <c r="N13" s="27"/>
      <c r="O13" s="27"/>
      <c r="P13" s="27"/>
    </row>
    <row r="14" spans="1:16" x14ac:dyDescent="0.25">
      <c r="A14" s="16"/>
      <c r="B14" s="31"/>
      <c r="C14" s="32"/>
      <c r="D14" s="32"/>
      <c r="E14" s="32"/>
      <c r="F14" s="33"/>
      <c r="G14" s="33"/>
      <c r="H14" s="1"/>
      <c r="I14" s="1"/>
      <c r="J14" s="27"/>
      <c r="K14" s="27"/>
      <c r="L14" s="27"/>
      <c r="M14" s="27"/>
      <c r="N14" s="27"/>
      <c r="O14" s="27"/>
      <c r="P14" s="27"/>
    </row>
    <row r="15" spans="1:16" x14ac:dyDescent="0.25">
      <c r="A15" s="6" t="s">
        <v>27</v>
      </c>
      <c r="B15" s="6" t="s">
        <v>28</v>
      </c>
      <c r="C15" s="7">
        <v>4542</v>
      </c>
      <c r="D15" s="7">
        <v>3951</v>
      </c>
      <c r="E15" s="7">
        <v>6611</v>
      </c>
      <c r="F15" s="8">
        <f>SUM(C15:E15)</f>
        <v>15104</v>
      </c>
      <c r="G15" s="9">
        <f>SUM(C15:E15)</f>
        <v>15104</v>
      </c>
      <c r="H15" s="1"/>
      <c r="I15" s="1"/>
      <c r="J15" s="27"/>
      <c r="K15" s="27"/>
      <c r="L15" s="27"/>
      <c r="M15" s="27"/>
      <c r="N15" s="27"/>
      <c r="O15" s="27"/>
      <c r="P15" s="27"/>
    </row>
    <row r="16" spans="1:16" x14ac:dyDescent="0.25">
      <c r="A16" s="6" t="s">
        <v>29</v>
      </c>
      <c r="B16" s="6" t="s">
        <v>30</v>
      </c>
      <c r="C16" s="7">
        <v>73384</v>
      </c>
      <c r="D16" s="7">
        <v>0</v>
      </c>
      <c r="E16" s="7">
        <v>0</v>
      </c>
      <c r="F16" s="8">
        <f t="shared" ref="F16:F49" si="2">SUM(C16:E16)</f>
        <v>73384</v>
      </c>
      <c r="G16" s="9">
        <f t="shared" ref="G16:G49" si="3">SUM(C16:E16)</f>
        <v>73384</v>
      </c>
      <c r="H16" s="1"/>
      <c r="I16" s="1"/>
      <c r="J16" s="27"/>
      <c r="K16" s="27"/>
      <c r="L16" s="27"/>
      <c r="M16" s="27"/>
      <c r="N16" s="27"/>
      <c r="O16" s="27"/>
      <c r="P16" s="27"/>
    </row>
    <row r="17" spans="1:16" x14ac:dyDescent="0.25">
      <c r="A17" s="6" t="s">
        <v>31</v>
      </c>
      <c r="B17" s="6" t="s">
        <v>32</v>
      </c>
      <c r="C17" s="7">
        <v>23</v>
      </c>
      <c r="D17" s="7">
        <v>0</v>
      </c>
      <c r="E17" s="7">
        <v>69</v>
      </c>
      <c r="F17" s="8">
        <f t="shared" si="2"/>
        <v>92</v>
      </c>
      <c r="G17" s="9">
        <f t="shared" si="3"/>
        <v>92</v>
      </c>
      <c r="H17" s="1"/>
      <c r="I17" s="1"/>
      <c r="J17" s="27"/>
      <c r="K17" s="27"/>
      <c r="L17" s="27"/>
      <c r="M17" s="27"/>
      <c r="N17" s="27"/>
      <c r="O17" s="27"/>
      <c r="P17" s="27"/>
    </row>
    <row r="18" spans="1:16" x14ac:dyDescent="0.25">
      <c r="A18" s="6" t="s">
        <v>33</v>
      </c>
      <c r="B18" s="6" t="s">
        <v>34</v>
      </c>
      <c r="C18" s="7">
        <v>24651</v>
      </c>
      <c r="D18" s="7">
        <v>23546</v>
      </c>
      <c r="E18" s="7">
        <v>40355</v>
      </c>
      <c r="F18" s="8">
        <f t="shared" si="2"/>
        <v>88552</v>
      </c>
      <c r="G18" s="9">
        <f t="shared" si="3"/>
        <v>88552</v>
      </c>
      <c r="H18" s="1"/>
      <c r="I18" s="1"/>
      <c r="J18" s="27"/>
      <c r="K18" s="27"/>
      <c r="L18" s="27"/>
      <c r="M18" s="27"/>
      <c r="N18" s="27"/>
      <c r="O18" s="27"/>
      <c r="P18" s="27"/>
    </row>
    <row r="19" spans="1:16" x14ac:dyDescent="0.25">
      <c r="A19" s="6" t="s">
        <v>35</v>
      </c>
      <c r="B19" s="6" t="s">
        <v>36</v>
      </c>
      <c r="C19" s="7">
        <v>843</v>
      </c>
      <c r="D19" s="7">
        <v>15</v>
      </c>
      <c r="E19" s="7">
        <v>0</v>
      </c>
      <c r="F19" s="8">
        <f t="shared" si="2"/>
        <v>858</v>
      </c>
      <c r="G19" s="9">
        <f t="shared" si="3"/>
        <v>858</v>
      </c>
      <c r="H19" s="1"/>
      <c r="I19" s="1"/>
      <c r="J19" s="27"/>
      <c r="K19" s="27"/>
      <c r="L19" s="27"/>
      <c r="M19" s="27"/>
      <c r="N19" s="27"/>
      <c r="O19" s="27"/>
      <c r="P19" s="27"/>
    </row>
    <row r="20" spans="1:16" x14ac:dyDescent="0.25">
      <c r="A20" s="6" t="s">
        <v>37</v>
      </c>
      <c r="B20" s="6" t="s">
        <v>38</v>
      </c>
      <c r="C20" s="7">
        <v>1183</v>
      </c>
      <c r="D20" s="7">
        <v>377</v>
      </c>
      <c r="E20" s="7">
        <v>64</v>
      </c>
      <c r="F20" s="8">
        <f t="shared" si="2"/>
        <v>1624</v>
      </c>
      <c r="G20" s="9">
        <f t="shared" si="3"/>
        <v>1624</v>
      </c>
      <c r="H20" s="1"/>
      <c r="I20" s="1"/>
      <c r="J20" s="27"/>
      <c r="K20" s="27"/>
      <c r="L20" s="27"/>
      <c r="M20" s="27"/>
      <c r="N20" s="27"/>
      <c r="O20" s="27"/>
      <c r="P20" s="27"/>
    </row>
    <row r="21" spans="1:16" x14ac:dyDescent="0.25">
      <c r="A21" s="6" t="s">
        <v>39</v>
      </c>
      <c r="B21" s="6" t="s">
        <v>40</v>
      </c>
      <c r="C21" s="7">
        <v>1455</v>
      </c>
      <c r="D21" s="7">
        <v>281</v>
      </c>
      <c r="E21" s="7">
        <v>2417</v>
      </c>
      <c r="F21" s="8">
        <f t="shared" si="2"/>
        <v>4153</v>
      </c>
      <c r="G21" s="9">
        <f t="shared" si="3"/>
        <v>4153</v>
      </c>
      <c r="H21" s="1"/>
      <c r="I21" s="1"/>
      <c r="J21" s="27"/>
      <c r="K21" s="27"/>
      <c r="L21" s="27"/>
      <c r="M21" s="27"/>
      <c r="N21" s="27"/>
      <c r="O21" s="27"/>
      <c r="P21" s="27"/>
    </row>
    <row r="22" spans="1:16" x14ac:dyDescent="0.25">
      <c r="A22" s="6" t="s">
        <v>41</v>
      </c>
      <c r="B22" s="6" t="s">
        <v>42</v>
      </c>
      <c r="C22" s="7">
        <v>147</v>
      </c>
      <c r="D22" s="7">
        <v>225</v>
      </c>
      <c r="E22" s="7">
        <v>39</v>
      </c>
      <c r="F22" s="8">
        <f t="shared" si="2"/>
        <v>411</v>
      </c>
      <c r="G22" s="9">
        <f t="shared" si="3"/>
        <v>411</v>
      </c>
      <c r="H22" s="1"/>
      <c r="I22" s="1"/>
      <c r="J22" s="27"/>
      <c r="K22" s="27"/>
      <c r="L22" s="27"/>
      <c r="M22" s="27"/>
      <c r="N22" s="27"/>
      <c r="O22" s="27"/>
      <c r="P22" s="27"/>
    </row>
    <row r="23" spans="1:16" x14ac:dyDescent="0.25">
      <c r="A23" s="6" t="s">
        <v>43</v>
      </c>
      <c r="B23" s="6" t="s">
        <v>44</v>
      </c>
      <c r="C23" s="7">
        <v>192</v>
      </c>
      <c r="D23" s="7">
        <v>288</v>
      </c>
      <c r="E23" s="7">
        <v>244</v>
      </c>
      <c r="F23" s="8">
        <f>SUM(C23:E23)</f>
        <v>724</v>
      </c>
      <c r="G23" s="9">
        <f t="shared" si="3"/>
        <v>724</v>
      </c>
      <c r="H23" s="1"/>
      <c r="I23" s="1"/>
      <c r="J23" s="27"/>
      <c r="K23" s="27"/>
      <c r="L23" s="27"/>
      <c r="M23" s="27"/>
      <c r="N23" s="27"/>
      <c r="O23" s="27"/>
      <c r="P23" s="27"/>
    </row>
    <row r="24" spans="1:16" s="1" customFormat="1" x14ac:dyDescent="0.25">
      <c r="A24" s="6" t="s">
        <v>151</v>
      </c>
      <c r="B24" s="6" t="s">
        <v>152</v>
      </c>
      <c r="C24" s="7">
        <v>0</v>
      </c>
      <c r="D24" s="7">
        <v>0</v>
      </c>
      <c r="E24" s="7">
        <v>41</v>
      </c>
      <c r="F24" s="8">
        <f t="shared" ref="F24" si="4">SUM(C24:E24)</f>
        <v>41</v>
      </c>
      <c r="G24" s="9">
        <f t="shared" ref="G24" si="5">SUM(C24:E24)</f>
        <v>41</v>
      </c>
      <c r="J24" s="27"/>
      <c r="K24" s="27"/>
      <c r="L24" s="27"/>
      <c r="M24" s="27"/>
      <c r="N24" s="27"/>
      <c r="O24" s="27"/>
      <c r="P24" s="27"/>
    </row>
    <row r="25" spans="1:16" x14ac:dyDescent="0.25">
      <c r="A25" s="6" t="s">
        <v>45</v>
      </c>
      <c r="B25" s="6" t="s">
        <v>46</v>
      </c>
      <c r="C25" s="7">
        <v>332</v>
      </c>
      <c r="D25" s="7">
        <v>0</v>
      </c>
      <c r="E25" s="7">
        <v>0</v>
      </c>
      <c r="F25" s="8">
        <f t="shared" si="2"/>
        <v>332</v>
      </c>
      <c r="G25" s="9">
        <f t="shared" si="3"/>
        <v>332</v>
      </c>
      <c r="H25" s="1"/>
      <c r="I25" s="1"/>
      <c r="J25" s="27"/>
      <c r="K25" s="27"/>
      <c r="L25" s="27"/>
      <c r="M25" s="27"/>
      <c r="N25" s="27"/>
      <c r="O25" s="27"/>
      <c r="P25" s="27"/>
    </row>
    <row r="26" spans="1:16" x14ac:dyDescent="0.25">
      <c r="A26" s="6" t="s">
        <v>47</v>
      </c>
      <c r="B26" s="6" t="s">
        <v>127</v>
      </c>
      <c r="C26" s="7">
        <v>1901</v>
      </c>
      <c r="D26" s="7">
        <v>142</v>
      </c>
      <c r="E26" s="7">
        <v>0</v>
      </c>
      <c r="F26" s="8">
        <f t="shared" si="2"/>
        <v>2043</v>
      </c>
      <c r="G26" s="9">
        <f t="shared" si="3"/>
        <v>2043</v>
      </c>
      <c r="H26" s="1"/>
      <c r="I26" s="1"/>
      <c r="J26" s="27"/>
      <c r="K26" s="27"/>
      <c r="L26" s="27"/>
      <c r="M26" s="27"/>
      <c r="N26" s="27"/>
      <c r="O26" s="27"/>
      <c r="P26" s="27"/>
    </row>
    <row r="27" spans="1:16" x14ac:dyDescent="0.25">
      <c r="A27" s="6" t="s">
        <v>48</v>
      </c>
      <c r="B27" s="6" t="s">
        <v>49</v>
      </c>
      <c r="C27" s="7">
        <v>241</v>
      </c>
      <c r="D27" s="7">
        <v>171</v>
      </c>
      <c r="E27" s="7">
        <v>0</v>
      </c>
      <c r="F27" s="8">
        <f t="shared" si="2"/>
        <v>412</v>
      </c>
      <c r="G27" s="9">
        <f t="shared" si="3"/>
        <v>412</v>
      </c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6" t="s">
        <v>50</v>
      </c>
      <c r="B28" s="6" t="s">
        <v>51</v>
      </c>
      <c r="C28" s="7">
        <v>1478</v>
      </c>
      <c r="D28" s="7">
        <v>794</v>
      </c>
      <c r="E28" s="7">
        <v>1395</v>
      </c>
      <c r="F28" s="8">
        <f t="shared" si="2"/>
        <v>3667</v>
      </c>
      <c r="G28" s="9">
        <f t="shared" si="3"/>
        <v>3667</v>
      </c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6" t="s">
        <v>52</v>
      </c>
      <c r="B29" s="6" t="s">
        <v>53</v>
      </c>
      <c r="C29" s="7">
        <v>351</v>
      </c>
      <c r="D29" s="7">
        <v>132</v>
      </c>
      <c r="E29" s="7">
        <v>3288</v>
      </c>
      <c r="F29" s="8">
        <f t="shared" si="2"/>
        <v>3771</v>
      </c>
      <c r="G29" s="9">
        <f t="shared" si="3"/>
        <v>3771</v>
      </c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6" t="s">
        <v>54</v>
      </c>
      <c r="B30" s="6" t="s">
        <v>55</v>
      </c>
      <c r="C30" s="7">
        <v>3448</v>
      </c>
      <c r="D30" s="7">
        <v>756</v>
      </c>
      <c r="E30" s="7">
        <v>1863</v>
      </c>
      <c r="F30" s="8">
        <f t="shared" si="2"/>
        <v>6067</v>
      </c>
      <c r="G30" s="9">
        <f t="shared" si="3"/>
        <v>6067</v>
      </c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6" t="s">
        <v>56</v>
      </c>
      <c r="B31" s="6" t="s">
        <v>57</v>
      </c>
      <c r="C31" s="7">
        <v>998</v>
      </c>
      <c r="D31" s="7">
        <v>2424</v>
      </c>
      <c r="E31" s="7">
        <v>1166</v>
      </c>
      <c r="F31" s="8">
        <f t="shared" si="2"/>
        <v>4588</v>
      </c>
      <c r="G31" s="9">
        <f t="shared" si="3"/>
        <v>4588</v>
      </c>
      <c r="H31" s="1"/>
      <c r="I31" s="1"/>
      <c r="J31" s="1"/>
      <c r="K31" s="1"/>
      <c r="L31" s="1"/>
      <c r="M31" s="1"/>
      <c r="N31" s="1"/>
      <c r="O31" s="1"/>
      <c r="P31" s="1"/>
    </row>
    <row r="32" spans="1:16" s="1" customFormat="1" x14ac:dyDescent="0.25">
      <c r="A32" s="6" t="s">
        <v>128</v>
      </c>
      <c r="B32" s="6" t="s">
        <v>129</v>
      </c>
      <c r="C32" s="7">
        <v>2851</v>
      </c>
      <c r="D32" s="7">
        <v>0</v>
      </c>
      <c r="E32" s="7">
        <v>0</v>
      </c>
      <c r="F32" s="8">
        <f t="shared" si="2"/>
        <v>2851</v>
      </c>
      <c r="G32" s="9">
        <f t="shared" si="3"/>
        <v>2851</v>
      </c>
    </row>
    <row r="33" spans="1:7" x14ac:dyDescent="0.25">
      <c r="A33" s="6" t="s">
        <v>58</v>
      </c>
      <c r="B33" s="6" t="s">
        <v>59</v>
      </c>
      <c r="C33" s="7">
        <v>0</v>
      </c>
      <c r="D33" s="7">
        <v>1760</v>
      </c>
      <c r="E33" s="7">
        <v>1795</v>
      </c>
      <c r="F33" s="8">
        <f t="shared" si="2"/>
        <v>3555</v>
      </c>
      <c r="G33" s="9">
        <f t="shared" si="3"/>
        <v>3555</v>
      </c>
    </row>
    <row r="34" spans="1:7" x14ac:dyDescent="0.25">
      <c r="A34" s="6" t="s">
        <v>60</v>
      </c>
      <c r="B34" s="6" t="s">
        <v>61</v>
      </c>
      <c r="C34" s="7">
        <v>5149</v>
      </c>
      <c r="D34" s="7">
        <v>296</v>
      </c>
      <c r="E34" s="7">
        <v>3390</v>
      </c>
      <c r="F34" s="8">
        <f t="shared" si="2"/>
        <v>8835</v>
      </c>
      <c r="G34" s="9">
        <f t="shared" si="3"/>
        <v>8835</v>
      </c>
    </row>
    <row r="35" spans="1:7" x14ac:dyDescent="0.25">
      <c r="A35" s="6" t="s">
        <v>62</v>
      </c>
      <c r="B35" s="6" t="s">
        <v>63</v>
      </c>
      <c r="C35" s="7">
        <v>683</v>
      </c>
      <c r="D35" s="7">
        <v>338</v>
      </c>
      <c r="E35" s="7">
        <v>0</v>
      </c>
      <c r="F35" s="8">
        <f t="shared" si="2"/>
        <v>1021</v>
      </c>
      <c r="G35" s="9">
        <f t="shared" si="3"/>
        <v>1021</v>
      </c>
    </row>
    <row r="36" spans="1:7" x14ac:dyDescent="0.25">
      <c r="A36" s="6" t="s">
        <v>64</v>
      </c>
      <c r="B36" s="6" t="s">
        <v>65</v>
      </c>
      <c r="C36" s="7">
        <v>250</v>
      </c>
      <c r="D36" s="7">
        <v>3002</v>
      </c>
      <c r="E36" s="7">
        <v>1919</v>
      </c>
      <c r="F36" s="8">
        <f t="shared" si="2"/>
        <v>5171</v>
      </c>
      <c r="G36" s="9">
        <f t="shared" si="3"/>
        <v>5171</v>
      </c>
    </row>
    <row r="37" spans="1:7" x14ac:dyDescent="0.25">
      <c r="A37" s="6" t="s">
        <v>66</v>
      </c>
      <c r="B37" s="6" t="s">
        <v>67</v>
      </c>
      <c r="C37" s="7">
        <v>3376</v>
      </c>
      <c r="D37" s="7">
        <v>4004</v>
      </c>
      <c r="E37" s="7">
        <v>4820</v>
      </c>
      <c r="F37" s="8">
        <f t="shared" si="2"/>
        <v>12200</v>
      </c>
      <c r="G37" s="9">
        <f t="shared" si="3"/>
        <v>12200</v>
      </c>
    </row>
    <row r="38" spans="1:7" x14ac:dyDescent="0.25">
      <c r="A38" s="6" t="s">
        <v>130</v>
      </c>
      <c r="B38" s="6" t="s">
        <v>131</v>
      </c>
      <c r="C38" s="7">
        <v>637</v>
      </c>
      <c r="D38" s="7">
        <v>0</v>
      </c>
      <c r="E38" s="7">
        <v>0</v>
      </c>
      <c r="F38" s="8">
        <f>SUM(C38:E38)</f>
        <v>637</v>
      </c>
      <c r="G38" s="9">
        <f t="shared" si="3"/>
        <v>637</v>
      </c>
    </row>
    <row r="39" spans="1:7" x14ac:dyDescent="0.25">
      <c r="A39" s="6" t="s">
        <v>68</v>
      </c>
      <c r="B39" s="6" t="s">
        <v>69</v>
      </c>
      <c r="C39" s="7">
        <v>4715</v>
      </c>
      <c r="D39" s="7">
        <v>1589</v>
      </c>
      <c r="E39" s="7">
        <v>2070</v>
      </c>
      <c r="F39" s="8">
        <f t="shared" si="2"/>
        <v>8374</v>
      </c>
      <c r="G39" s="9">
        <f t="shared" si="3"/>
        <v>8374</v>
      </c>
    </row>
    <row r="40" spans="1:7" s="1" customFormat="1" x14ac:dyDescent="0.25">
      <c r="A40" s="6" t="s">
        <v>154</v>
      </c>
      <c r="B40" s="6" t="s">
        <v>153</v>
      </c>
      <c r="C40" s="7">
        <v>0</v>
      </c>
      <c r="D40" s="7">
        <v>0</v>
      </c>
      <c r="E40" s="7">
        <v>720</v>
      </c>
      <c r="F40" s="8">
        <f>SUM(C40:E40)</f>
        <v>720</v>
      </c>
      <c r="G40" s="9">
        <f>C40+D40+E40</f>
        <v>720</v>
      </c>
    </row>
    <row r="41" spans="1:7" x14ac:dyDescent="0.25">
      <c r="A41" s="6" t="s">
        <v>70</v>
      </c>
      <c r="B41" s="6" t="s">
        <v>71</v>
      </c>
      <c r="C41" s="7">
        <v>5776</v>
      </c>
      <c r="D41" s="7">
        <v>5558</v>
      </c>
      <c r="E41" s="7">
        <v>8177</v>
      </c>
      <c r="F41" s="8">
        <f t="shared" si="2"/>
        <v>19511</v>
      </c>
      <c r="G41" s="9">
        <f t="shared" si="3"/>
        <v>19511</v>
      </c>
    </row>
    <row r="42" spans="1:7" x14ac:dyDescent="0.25">
      <c r="A42" s="6" t="s">
        <v>72</v>
      </c>
      <c r="B42" s="6" t="s">
        <v>73</v>
      </c>
      <c r="C42" s="7">
        <v>0</v>
      </c>
      <c r="D42" s="7">
        <v>0</v>
      </c>
      <c r="E42" s="7">
        <v>248</v>
      </c>
      <c r="F42" s="8">
        <f t="shared" si="2"/>
        <v>248</v>
      </c>
      <c r="G42" s="9">
        <f t="shared" si="3"/>
        <v>248</v>
      </c>
    </row>
    <row r="43" spans="1:7" x14ac:dyDescent="0.25">
      <c r="A43" s="6" t="s">
        <v>74</v>
      </c>
      <c r="B43" s="6" t="s">
        <v>75</v>
      </c>
      <c r="C43" s="7">
        <v>12281</v>
      </c>
      <c r="D43" s="7">
        <v>5464</v>
      </c>
      <c r="E43" s="7">
        <v>10435</v>
      </c>
      <c r="F43" s="8">
        <f t="shared" si="2"/>
        <v>28180</v>
      </c>
      <c r="G43" s="9">
        <f t="shared" si="3"/>
        <v>28180</v>
      </c>
    </row>
    <row r="44" spans="1:7" s="1" customFormat="1" x14ac:dyDescent="0.25">
      <c r="A44" s="6" t="s">
        <v>155</v>
      </c>
      <c r="B44" s="6" t="s">
        <v>156</v>
      </c>
      <c r="C44" s="7">
        <v>0</v>
      </c>
      <c r="D44" s="7">
        <v>0</v>
      </c>
      <c r="E44" s="7">
        <v>376</v>
      </c>
      <c r="F44" s="8">
        <f t="shared" ref="F44" si="6">SUM(C44:E44)</f>
        <v>376</v>
      </c>
      <c r="G44" s="9">
        <f t="shared" ref="G44" si="7">SUM(C44:E44)</f>
        <v>376</v>
      </c>
    </row>
    <row r="45" spans="1:7" x14ac:dyDescent="0.25">
      <c r="A45" s="6" t="s">
        <v>76</v>
      </c>
      <c r="B45" s="6" t="s">
        <v>77</v>
      </c>
      <c r="C45" s="7">
        <v>0</v>
      </c>
      <c r="D45" s="7">
        <v>0</v>
      </c>
      <c r="E45" s="7">
        <v>1058</v>
      </c>
      <c r="F45" s="8">
        <f t="shared" si="2"/>
        <v>1058</v>
      </c>
      <c r="G45" s="9">
        <f t="shared" si="3"/>
        <v>1058</v>
      </c>
    </row>
    <row r="46" spans="1:7" x14ac:dyDescent="0.25">
      <c r="A46" s="6" t="s">
        <v>78</v>
      </c>
      <c r="B46" s="6" t="s">
        <v>79</v>
      </c>
      <c r="C46" s="7">
        <v>493</v>
      </c>
      <c r="D46" s="7">
        <v>59</v>
      </c>
      <c r="E46" s="7">
        <v>0</v>
      </c>
      <c r="F46" s="8">
        <f t="shared" si="2"/>
        <v>552</v>
      </c>
      <c r="G46" s="9">
        <f t="shared" si="3"/>
        <v>552</v>
      </c>
    </row>
    <row r="47" spans="1:7" x14ac:dyDescent="0.25">
      <c r="A47" s="6" t="s">
        <v>80</v>
      </c>
      <c r="B47" s="6" t="s">
        <v>81</v>
      </c>
      <c r="C47" s="7">
        <v>0</v>
      </c>
      <c r="D47" s="7">
        <v>1858</v>
      </c>
      <c r="E47" s="7">
        <v>283</v>
      </c>
      <c r="F47" s="8">
        <f t="shared" si="2"/>
        <v>2141</v>
      </c>
      <c r="G47" s="9">
        <f t="shared" si="3"/>
        <v>2141</v>
      </c>
    </row>
    <row r="48" spans="1:7" x14ac:dyDescent="0.25">
      <c r="A48" s="6" t="s">
        <v>82</v>
      </c>
      <c r="B48" s="6" t="s">
        <v>83</v>
      </c>
      <c r="C48" s="7">
        <v>5301.8</v>
      </c>
      <c r="D48" s="7">
        <v>5642.2</v>
      </c>
      <c r="E48" s="7">
        <v>5356.6</v>
      </c>
      <c r="F48" s="8">
        <f t="shared" si="2"/>
        <v>16300.6</v>
      </c>
      <c r="G48" s="9">
        <f t="shared" si="3"/>
        <v>16300.6</v>
      </c>
    </row>
    <row r="49" spans="1:11" ht="15.75" thickBot="1" x14ac:dyDescent="0.3">
      <c r="A49" s="6" t="s">
        <v>84</v>
      </c>
      <c r="B49" s="6" t="s">
        <v>85</v>
      </c>
      <c r="C49" s="24">
        <v>355</v>
      </c>
      <c r="D49" s="24">
        <v>990</v>
      </c>
      <c r="E49" s="24">
        <v>0</v>
      </c>
      <c r="F49" s="25">
        <f t="shared" si="2"/>
        <v>1345</v>
      </c>
      <c r="G49" s="26">
        <f t="shared" si="3"/>
        <v>1345</v>
      </c>
      <c r="H49" s="1"/>
      <c r="I49" s="1"/>
      <c r="J49" s="1"/>
      <c r="K49" s="1"/>
    </row>
    <row r="50" spans="1:11" x14ac:dyDescent="0.25">
      <c r="A50" s="6"/>
      <c r="B50" s="28" t="s">
        <v>86</v>
      </c>
      <c r="C50" s="29">
        <f>SUM(C15:C49)</f>
        <v>157036.79999999999</v>
      </c>
      <c r="D50" s="29">
        <f>SUM(D15:D49)</f>
        <v>63662.2</v>
      </c>
      <c r="E50" s="29">
        <f>SUM(E15:E49)</f>
        <v>98199.6</v>
      </c>
      <c r="F50" s="30">
        <f>SUM(F15:F49)</f>
        <v>318898.59999999998</v>
      </c>
      <c r="G50" s="30">
        <f>SUM(C50:E50)</f>
        <v>318898.59999999998</v>
      </c>
      <c r="H50" s="1"/>
      <c r="I50" s="1"/>
      <c r="J50" s="1"/>
      <c r="K50" s="1"/>
    </row>
    <row r="51" spans="1:11" x14ac:dyDescent="0.25">
      <c r="A51" s="6"/>
      <c r="B51" s="6"/>
      <c r="C51" s="7"/>
      <c r="D51" s="7"/>
      <c r="E51" s="7"/>
      <c r="F51" s="8"/>
      <c r="G51" s="9"/>
      <c r="H51" s="1"/>
      <c r="I51" s="1"/>
      <c r="J51" s="1"/>
      <c r="K51" s="1"/>
    </row>
    <row r="52" spans="1:11" x14ac:dyDescent="0.25">
      <c r="A52" s="6" t="s">
        <v>87</v>
      </c>
      <c r="B52" s="6" t="s">
        <v>88</v>
      </c>
      <c r="C52" s="7">
        <v>316000</v>
      </c>
      <c r="D52" s="7">
        <v>0</v>
      </c>
      <c r="E52" s="7">
        <v>0</v>
      </c>
      <c r="F52" s="8">
        <f>SUM(C52:E52)</f>
        <v>316000</v>
      </c>
      <c r="G52" s="9">
        <f>SUM(C52:E52)</f>
        <v>316000</v>
      </c>
      <c r="H52" s="1"/>
      <c r="I52" s="1"/>
      <c r="J52" s="1"/>
      <c r="K52" s="37"/>
    </row>
    <row r="53" spans="1:11" ht="15.75" thickBot="1" x14ac:dyDescent="0.3">
      <c r="A53" s="6" t="s">
        <v>89</v>
      </c>
      <c r="B53" s="6" t="s">
        <v>90</v>
      </c>
      <c r="C53" s="24">
        <v>20000</v>
      </c>
      <c r="D53" s="24">
        <v>281425.62</v>
      </c>
      <c r="E53" s="24">
        <v>307000</v>
      </c>
      <c r="F53" s="25">
        <f>SUM(C53:E53)</f>
        <v>608425.62</v>
      </c>
      <c r="G53" s="26">
        <f>SUM(C53:E53)</f>
        <v>608425.62</v>
      </c>
      <c r="H53" s="6"/>
      <c r="I53" s="1"/>
      <c r="J53" s="1"/>
      <c r="K53" s="1"/>
    </row>
    <row r="54" spans="1:11" x14ac:dyDescent="0.25">
      <c r="A54" s="6"/>
      <c r="B54" s="28" t="s">
        <v>91</v>
      </c>
      <c r="C54" s="29">
        <f>SUM(C52:C53)</f>
        <v>336000</v>
      </c>
      <c r="D54" s="29">
        <f>SUM(D52:D53)</f>
        <v>281425.62</v>
      </c>
      <c r="E54" s="29">
        <f>SUM(E52:E53)</f>
        <v>307000</v>
      </c>
      <c r="F54" s="30">
        <f>SUM(F52:F53)</f>
        <v>924425.62</v>
      </c>
      <c r="G54" s="30">
        <f>SUM(C54:E54)</f>
        <v>924425.62</v>
      </c>
      <c r="H54" s="6"/>
      <c r="I54" s="1"/>
      <c r="J54" s="1"/>
      <c r="K54" s="1"/>
    </row>
    <row r="55" spans="1:11" x14ac:dyDescent="0.25">
      <c r="A55" s="6"/>
      <c r="B55" s="6"/>
      <c r="C55" s="7"/>
      <c r="D55" s="7"/>
      <c r="E55" s="7"/>
      <c r="F55" s="8"/>
      <c r="G55" s="9"/>
      <c r="H55" s="6"/>
      <c r="I55" s="1"/>
      <c r="J55" s="1"/>
      <c r="K55" s="1"/>
    </row>
    <row r="56" spans="1:11" s="1" customFormat="1" x14ac:dyDescent="0.25">
      <c r="A56" s="6" t="s">
        <v>179</v>
      </c>
      <c r="B56" s="6" t="s">
        <v>132</v>
      </c>
      <c r="C56" s="7">
        <v>2400</v>
      </c>
      <c r="D56" s="7">
        <v>0</v>
      </c>
      <c r="E56" s="7">
        <v>0</v>
      </c>
      <c r="F56" s="8">
        <f t="shared" ref="F56:F78" si="8">SUM(C56:E56)</f>
        <v>2400</v>
      </c>
      <c r="G56" s="9">
        <f t="shared" ref="G56:G78" si="9">SUM(C56:E56)</f>
        <v>2400</v>
      </c>
      <c r="H56" s="6"/>
    </row>
    <row r="57" spans="1:11" x14ac:dyDescent="0.25">
      <c r="A57" s="6" t="s">
        <v>92</v>
      </c>
      <c r="B57" s="6" t="s">
        <v>93</v>
      </c>
      <c r="C57" s="7">
        <v>400</v>
      </c>
      <c r="D57" s="7">
        <v>0</v>
      </c>
      <c r="E57" s="7">
        <v>0</v>
      </c>
      <c r="F57" s="8">
        <f t="shared" si="8"/>
        <v>400</v>
      </c>
      <c r="G57" s="9">
        <f t="shared" si="9"/>
        <v>400</v>
      </c>
      <c r="H57" s="6"/>
      <c r="I57" s="1"/>
      <c r="J57" s="1"/>
      <c r="K57" s="1"/>
    </row>
    <row r="58" spans="1:11" s="1" customFormat="1" x14ac:dyDescent="0.25">
      <c r="A58" s="6" t="s">
        <v>145</v>
      </c>
      <c r="B58" s="6" t="s">
        <v>146</v>
      </c>
      <c r="C58" s="7">
        <v>0</v>
      </c>
      <c r="D58" s="7">
        <v>8500</v>
      </c>
      <c r="E58" s="7">
        <v>0</v>
      </c>
      <c r="F58" s="8">
        <f t="shared" si="8"/>
        <v>8500</v>
      </c>
      <c r="G58" s="9">
        <f t="shared" si="9"/>
        <v>8500</v>
      </c>
      <c r="H58" s="6"/>
    </row>
    <row r="59" spans="1:11" s="1" customFormat="1" x14ac:dyDescent="0.25">
      <c r="A59" s="6" t="s">
        <v>147</v>
      </c>
      <c r="B59" s="6" t="s">
        <v>148</v>
      </c>
      <c r="C59" s="7">
        <v>0</v>
      </c>
      <c r="D59" s="7">
        <v>74500</v>
      </c>
      <c r="E59" s="7">
        <v>0</v>
      </c>
      <c r="F59" s="8">
        <f t="shared" si="8"/>
        <v>74500</v>
      </c>
      <c r="G59" s="9">
        <f t="shared" si="9"/>
        <v>74500</v>
      </c>
      <c r="H59" s="6"/>
    </row>
    <row r="60" spans="1:11" s="1" customFormat="1" x14ac:dyDescent="0.25">
      <c r="A60" s="6" t="s">
        <v>133</v>
      </c>
      <c r="B60" s="6" t="s">
        <v>134</v>
      </c>
      <c r="C60" s="7">
        <v>27500</v>
      </c>
      <c r="D60" s="7">
        <v>0</v>
      </c>
      <c r="E60" s="7">
        <v>0</v>
      </c>
      <c r="F60" s="8">
        <f t="shared" si="8"/>
        <v>27500</v>
      </c>
      <c r="G60" s="9">
        <f t="shared" si="9"/>
        <v>27500</v>
      </c>
      <c r="H60" s="6"/>
    </row>
    <row r="61" spans="1:11" s="1" customFormat="1" x14ac:dyDescent="0.25">
      <c r="A61" s="6" t="s">
        <v>135</v>
      </c>
      <c r="B61" s="6" t="s">
        <v>136</v>
      </c>
      <c r="C61" s="7">
        <v>37800</v>
      </c>
      <c r="D61" s="7">
        <v>4900</v>
      </c>
      <c r="E61" s="7">
        <v>0</v>
      </c>
      <c r="F61" s="8">
        <f t="shared" si="8"/>
        <v>42700</v>
      </c>
      <c r="G61" s="9">
        <f t="shared" si="9"/>
        <v>42700</v>
      </c>
      <c r="H61" s="6"/>
    </row>
    <row r="62" spans="1:11" s="1" customFormat="1" x14ac:dyDescent="0.25">
      <c r="A62" s="6" t="s">
        <v>149</v>
      </c>
      <c r="B62" s="6" t="s">
        <v>150</v>
      </c>
      <c r="C62" s="7">
        <v>0</v>
      </c>
      <c r="D62" s="7">
        <v>50000</v>
      </c>
      <c r="E62" s="7">
        <v>155300</v>
      </c>
      <c r="F62" s="8">
        <f t="shared" si="8"/>
        <v>205300</v>
      </c>
      <c r="G62" s="9">
        <f t="shared" si="9"/>
        <v>205300</v>
      </c>
      <c r="H62" s="6"/>
    </row>
    <row r="63" spans="1:11" s="1" customFormat="1" x14ac:dyDescent="0.25">
      <c r="A63" s="6" t="s">
        <v>157</v>
      </c>
      <c r="B63" s="6" t="s">
        <v>167</v>
      </c>
      <c r="C63" s="7">
        <v>0</v>
      </c>
      <c r="D63" s="7">
        <v>0</v>
      </c>
      <c r="E63" s="7">
        <v>144100</v>
      </c>
      <c r="F63" s="8">
        <f t="shared" ref="F63:F71" si="10">SUM(C63:E63)</f>
        <v>144100</v>
      </c>
      <c r="G63" s="9">
        <f t="shared" ref="G63:G71" si="11">SUM(C63:E63)</f>
        <v>144100</v>
      </c>
      <c r="H63" s="6"/>
    </row>
    <row r="64" spans="1:11" s="1" customFormat="1" x14ac:dyDescent="0.25">
      <c r="A64" s="6" t="s">
        <v>158</v>
      </c>
      <c r="B64" s="6" t="s">
        <v>166</v>
      </c>
      <c r="C64" s="7">
        <v>0</v>
      </c>
      <c r="D64" s="7">
        <v>0</v>
      </c>
      <c r="E64" s="7">
        <v>10000</v>
      </c>
      <c r="F64" s="8">
        <f t="shared" si="10"/>
        <v>10000</v>
      </c>
      <c r="G64" s="9">
        <f t="shared" si="11"/>
        <v>10000</v>
      </c>
      <c r="H64" s="6"/>
    </row>
    <row r="65" spans="1:11" s="1" customFormat="1" x14ac:dyDescent="0.25">
      <c r="A65" s="6" t="s">
        <v>159</v>
      </c>
      <c r="B65" s="6" t="s">
        <v>168</v>
      </c>
      <c r="C65" s="7">
        <v>0</v>
      </c>
      <c r="D65" s="7">
        <v>0</v>
      </c>
      <c r="E65" s="7">
        <v>5900</v>
      </c>
      <c r="F65" s="8">
        <f t="shared" si="10"/>
        <v>5900</v>
      </c>
      <c r="G65" s="9">
        <f t="shared" si="11"/>
        <v>5900</v>
      </c>
      <c r="H65" s="6"/>
    </row>
    <row r="66" spans="1:11" s="1" customFormat="1" x14ac:dyDescent="0.25">
      <c r="A66" s="6" t="s">
        <v>160</v>
      </c>
      <c r="B66" s="6" t="s">
        <v>169</v>
      </c>
      <c r="C66" s="7">
        <v>0</v>
      </c>
      <c r="D66" s="7">
        <v>0</v>
      </c>
      <c r="E66" s="7">
        <v>3000</v>
      </c>
      <c r="F66" s="8">
        <f t="shared" si="10"/>
        <v>3000</v>
      </c>
      <c r="G66" s="9">
        <f t="shared" si="11"/>
        <v>3000</v>
      </c>
      <c r="H66" s="6"/>
    </row>
    <row r="67" spans="1:11" s="1" customFormat="1" x14ac:dyDescent="0.25">
      <c r="A67" s="6" t="s">
        <v>161</v>
      </c>
      <c r="B67" s="6" t="s">
        <v>170</v>
      </c>
      <c r="C67" s="7">
        <v>0</v>
      </c>
      <c r="D67" s="7">
        <v>0</v>
      </c>
      <c r="E67" s="7">
        <v>1000</v>
      </c>
      <c r="F67" s="8">
        <f t="shared" si="10"/>
        <v>1000</v>
      </c>
      <c r="G67" s="9">
        <f t="shared" si="11"/>
        <v>1000</v>
      </c>
      <c r="H67" s="6"/>
    </row>
    <row r="68" spans="1:11" s="1" customFormat="1" x14ac:dyDescent="0.25">
      <c r="A68" s="6" t="s">
        <v>162</v>
      </c>
      <c r="B68" s="6" t="s">
        <v>171</v>
      </c>
      <c r="C68" s="7">
        <v>0</v>
      </c>
      <c r="D68" s="7">
        <v>0</v>
      </c>
      <c r="E68" s="7">
        <v>6900</v>
      </c>
      <c r="F68" s="8">
        <f t="shared" si="10"/>
        <v>6900</v>
      </c>
      <c r="G68" s="9">
        <f t="shared" si="11"/>
        <v>6900</v>
      </c>
      <c r="H68" s="6"/>
    </row>
    <row r="69" spans="1:11" s="1" customFormat="1" x14ac:dyDescent="0.25">
      <c r="A69" s="6" t="s">
        <v>163</v>
      </c>
      <c r="B69" s="6" t="s">
        <v>172</v>
      </c>
      <c r="C69" s="7">
        <v>0</v>
      </c>
      <c r="D69" s="7">
        <v>0</v>
      </c>
      <c r="E69" s="7">
        <v>7450</v>
      </c>
      <c r="F69" s="8">
        <f t="shared" si="10"/>
        <v>7450</v>
      </c>
      <c r="G69" s="9">
        <f t="shared" si="11"/>
        <v>7450</v>
      </c>
      <c r="H69" s="6"/>
    </row>
    <row r="70" spans="1:11" s="1" customFormat="1" x14ac:dyDescent="0.25">
      <c r="A70" s="6" t="s">
        <v>164</v>
      </c>
      <c r="B70" s="6" t="s">
        <v>173</v>
      </c>
      <c r="C70" s="7">
        <v>0</v>
      </c>
      <c r="D70" s="7">
        <v>0</v>
      </c>
      <c r="E70" s="7">
        <v>3750</v>
      </c>
      <c r="F70" s="8">
        <f t="shared" si="10"/>
        <v>3750</v>
      </c>
      <c r="G70" s="9">
        <f t="shared" si="11"/>
        <v>3750</v>
      </c>
      <c r="H70" s="6"/>
    </row>
    <row r="71" spans="1:11" s="1" customFormat="1" x14ac:dyDescent="0.25">
      <c r="A71" s="6" t="s">
        <v>165</v>
      </c>
      <c r="B71" s="6" t="s">
        <v>174</v>
      </c>
      <c r="C71" s="7">
        <v>0</v>
      </c>
      <c r="D71" s="7">
        <v>0</v>
      </c>
      <c r="E71" s="7">
        <v>12000</v>
      </c>
      <c r="F71" s="8">
        <f t="shared" si="10"/>
        <v>12000</v>
      </c>
      <c r="G71" s="9">
        <f t="shared" si="11"/>
        <v>12000</v>
      </c>
      <c r="H71" s="6"/>
    </row>
    <row r="72" spans="1:11" x14ac:dyDescent="0.25">
      <c r="A72" s="6" t="s">
        <v>94</v>
      </c>
      <c r="B72" s="6" t="s">
        <v>138</v>
      </c>
      <c r="C72" s="7">
        <v>22000</v>
      </c>
      <c r="D72" s="7">
        <v>0</v>
      </c>
      <c r="E72" s="7">
        <v>93000</v>
      </c>
      <c r="F72" s="8">
        <f t="shared" si="8"/>
        <v>115000</v>
      </c>
      <c r="G72" s="9">
        <f t="shared" si="9"/>
        <v>115000</v>
      </c>
      <c r="H72" s="1"/>
      <c r="I72" s="1"/>
      <c r="J72" s="1"/>
      <c r="K72" s="1"/>
    </row>
    <row r="73" spans="1:11" x14ac:dyDescent="0.25">
      <c r="A73" s="6" t="s">
        <v>137</v>
      </c>
      <c r="B73" s="6" t="s">
        <v>95</v>
      </c>
      <c r="C73" s="7">
        <v>30000</v>
      </c>
      <c r="D73" s="7">
        <v>10000</v>
      </c>
      <c r="E73" s="7">
        <v>0</v>
      </c>
      <c r="F73" s="8">
        <f t="shared" si="8"/>
        <v>40000</v>
      </c>
      <c r="G73" s="9">
        <f t="shared" si="9"/>
        <v>40000</v>
      </c>
      <c r="H73" s="1"/>
      <c r="I73" s="1"/>
      <c r="J73" s="1"/>
      <c r="K73" s="1"/>
    </row>
    <row r="74" spans="1:11" s="1" customFormat="1" x14ac:dyDescent="0.25">
      <c r="A74" s="6" t="s">
        <v>139</v>
      </c>
      <c r="B74" s="6" t="s">
        <v>140</v>
      </c>
      <c r="C74" s="7">
        <v>28645</v>
      </c>
      <c r="D74" s="7">
        <v>22914.98</v>
      </c>
      <c r="E74" s="7">
        <v>28643.64</v>
      </c>
      <c r="F74" s="8">
        <f t="shared" si="8"/>
        <v>80203.62</v>
      </c>
      <c r="G74" s="9">
        <f t="shared" si="9"/>
        <v>80203.62</v>
      </c>
    </row>
    <row r="75" spans="1:11" x14ac:dyDescent="0.25">
      <c r="A75" s="6" t="s">
        <v>96</v>
      </c>
      <c r="B75" s="6" t="s">
        <v>175</v>
      </c>
      <c r="C75" s="7">
        <v>14812.5</v>
      </c>
      <c r="D75" s="7">
        <v>29687.5</v>
      </c>
      <c r="E75" s="7">
        <v>42287.5</v>
      </c>
      <c r="F75" s="8">
        <f t="shared" si="8"/>
        <v>86787.5</v>
      </c>
      <c r="G75" s="9">
        <f t="shared" si="9"/>
        <v>86787.5</v>
      </c>
      <c r="H75" s="1"/>
      <c r="I75" s="1"/>
      <c r="J75" s="1"/>
      <c r="K75" s="37"/>
    </row>
    <row r="76" spans="1:11" x14ac:dyDescent="0.25">
      <c r="A76" s="6" t="s">
        <v>97</v>
      </c>
      <c r="B76" s="6" t="s">
        <v>98</v>
      </c>
      <c r="C76" s="7">
        <v>0</v>
      </c>
      <c r="D76" s="7">
        <v>0</v>
      </c>
      <c r="E76" s="7">
        <v>599430.96</v>
      </c>
      <c r="F76" s="8">
        <f t="shared" si="8"/>
        <v>599430.96</v>
      </c>
      <c r="G76" s="9">
        <f t="shared" si="9"/>
        <v>599430.96</v>
      </c>
      <c r="H76" s="1"/>
      <c r="I76" s="1"/>
      <c r="J76" s="1"/>
      <c r="K76" s="1"/>
    </row>
    <row r="77" spans="1:11" x14ac:dyDescent="0.25">
      <c r="A77" s="6" t="s">
        <v>99</v>
      </c>
      <c r="B77" s="6" t="s">
        <v>100</v>
      </c>
      <c r="C77" s="7">
        <v>0</v>
      </c>
      <c r="D77" s="7">
        <v>0</v>
      </c>
      <c r="E77" s="7">
        <v>1000</v>
      </c>
      <c r="F77" s="8">
        <f t="shared" si="8"/>
        <v>1000</v>
      </c>
      <c r="G77" s="9">
        <f t="shared" si="9"/>
        <v>1000</v>
      </c>
      <c r="H77" s="1"/>
      <c r="I77" s="1"/>
      <c r="J77" s="1"/>
      <c r="K77" s="1"/>
    </row>
    <row r="78" spans="1:11" x14ac:dyDescent="0.25">
      <c r="A78" s="6" t="s">
        <v>101</v>
      </c>
      <c r="B78" s="6" t="s">
        <v>102</v>
      </c>
      <c r="C78" s="7">
        <v>76000</v>
      </c>
      <c r="D78" s="7">
        <v>908000</v>
      </c>
      <c r="E78" s="7">
        <v>38000</v>
      </c>
      <c r="F78" s="8">
        <f t="shared" si="8"/>
        <v>1022000</v>
      </c>
      <c r="G78" s="9">
        <f t="shared" si="9"/>
        <v>1022000</v>
      </c>
      <c r="H78" s="1"/>
      <c r="I78" s="1"/>
      <c r="J78" s="1"/>
      <c r="K78" s="37"/>
    </row>
    <row r="79" spans="1:11" s="1" customFormat="1" ht="15.75" thickBot="1" x14ac:dyDescent="0.3">
      <c r="A79" s="6" t="s">
        <v>176</v>
      </c>
      <c r="B79" s="6" t="s">
        <v>177</v>
      </c>
      <c r="C79" s="24">
        <v>0</v>
      </c>
      <c r="D79" s="24">
        <v>0</v>
      </c>
      <c r="E79" s="24">
        <v>5234.16</v>
      </c>
      <c r="F79" s="25">
        <f t="shared" ref="F79" si="12">SUM(C79:E79)</f>
        <v>5234.16</v>
      </c>
      <c r="G79" s="26">
        <f t="shared" ref="G79" si="13">SUM(C79:E79)</f>
        <v>5234.16</v>
      </c>
      <c r="K79" s="37"/>
    </row>
    <row r="80" spans="1:11" x14ac:dyDescent="0.25">
      <c r="A80" s="6"/>
      <c r="B80" s="28" t="s">
        <v>103</v>
      </c>
      <c r="C80" s="38">
        <f>SUM(C56:C79)</f>
        <v>239557.5</v>
      </c>
      <c r="D80" s="38">
        <f>SUM(D56:D79)</f>
        <v>1108502.48</v>
      </c>
      <c r="E80" s="38">
        <f>SUM(E56:E79)</f>
        <v>1156996.26</v>
      </c>
      <c r="F80" s="39">
        <f>SUM(F56:F79)</f>
        <v>2505056.2400000002</v>
      </c>
      <c r="G80" s="39">
        <f>SUM(C80:E80)</f>
        <v>2505056.2400000002</v>
      </c>
      <c r="H80" s="1"/>
      <c r="I80" s="1"/>
      <c r="J80" s="1"/>
      <c r="K80" s="1"/>
    </row>
    <row r="81" spans="1:11" x14ac:dyDescent="0.25">
      <c r="A81" s="6"/>
      <c r="B81" s="6"/>
      <c r="C81" s="40"/>
      <c r="D81" s="40"/>
      <c r="E81" s="40"/>
      <c r="F81" s="41"/>
      <c r="G81" s="42"/>
      <c r="H81" s="1"/>
      <c r="I81" s="1"/>
      <c r="J81" s="1"/>
      <c r="K81" s="1"/>
    </row>
    <row r="82" spans="1:11" ht="15.75" thickBot="1" x14ac:dyDescent="0.3">
      <c r="A82" s="6" t="s">
        <v>104</v>
      </c>
      <c r="B82" s="6" t="s">
        <v>105</v>
      </c>
      <c r="C82" s="24">
        <v>97272.56</v>
      </c>
      <c r="D82" s="24">
        <v>56521.47</v>
      </c>
      <c r="E82" s="24">
        <v>200342.72</v>
      </c>
      <c r="F82" s="25">
        <f>SUM(C82:E82)</f>
        <v>354136.75</v>
      </c>
      <c r="G82" s="26">
        <f>SUM(C82:E82)</f>
        <v>354136.75</v>
      </c>
      <c r="H82" s="1"/>
      <c r="I82" s="1"/>
      <c r="J82" s="1"/>
      <c r="K82" s="1"/>
    </row>
    <row r="83" spans="1:11" x14ac:dyDescent="0.25">
      <c r="A83" s="6"/>
      <c r="B83" s="28" t="s">
        <v>106</v>
      </c>
      <c r="C83" s="38">
        <f>SUM(C82)</f>
        <v>97272.56</v>
      </c>
      <c r="D83" s="38">
        <f>SUM(D82)</f>
        <v>56521.47</v>
      </c>
      <c r="E83" s="38">
        <f>SUM(E82)</f>
        <v>200342.72</v>
      </c>
      <c r="F83" s="39">
        <f>SUM(F82)</f>
        <v>354136.75</v>
      </c>
      <c r="G83" s="39">
        <f>SUM(C83:E83)</f>
        <v>354136.75</v>
      </c>
    </row>
    <row r="84" spans="1:11" x14ac:dyDescent="0.25">
      <c r="A84" s="6"/>
      <c r="B84" s="6"/>
      <c r="C84" s="40"/>
      <c r="D84" s="40"/>
      <c r="E84" s="40"/>
      <c r="F84" s="41"/>
      <c r="G84" s="42"/>
    </row>
    <row r="85" spans="1:11" x14ac:dyDescent="0.25">
      <c r="A85" s="6" t="s">
        <v>107</v>
      </c>
      <c r="B85" s="6" t="s">
        <v>108</v>
      </c>
      <c r="C85" s="7">
        <v>1600</v>
      </c>
      <c r="D85" s="7">
        <v>1100</v>
      </c>
      <c r="E85" s="7">
        <v>800</v>
      </c>
      <c r="F85" s="8">
        <f>SUM(C85:E85)</f>
        <v>3500</v>
      </c>
      <c r="G85" s="9">
        <f>SUM(C85:E85)</f>
        <v>3500</v>
      </c>
    </row>
    <row r="86" spans="1:11" x14ac:dyDescent="0.25">
      <c r="A86" s="6" t="s">
        <v>109</v>
      </c>
      <c r="B86" s="6" t="s">
        <v>110</v>
      </c>
      <c r="C86" s="7">
        <v>45560</v>
      </c>
      <c r="D86" s="7">
        <v>2300</v>
      </c>
      <c r="E86" s="7">
        <v>15640</v>
      </c>
      <c r="F86" s="8">
        <f t="shared" ref="F86:F90" si="14">SUM(C86:E86)</f>
        <v>63500</v>
      </c>
      <c r="G86" s="9">
        <f t="shared" ref="G86:G90" si="15">SUM(C86:E86)</f>
        <v>63500</v>
      </c>
    </row>
    <row r="87" spans="1:11" x14ac:dyDescent="0.25">
      <c r="A87" s="6" t="s">
        <v>111</v>
      </c>
      <c r="B87" s="6" t="s">
        <v>112</v>
      </c>
      <c r="C87" s="7">
        <v>126573.65</v>
      </c>
      <c r="D87" s="7">
        <v>165499.69</v>
      </c>
      <c r="E87" s="7">
        <v>106020.73</v>
      </c>
      <c r="F87" s="8">
        <f t="shared" si="14"/>
        <v>398094.06999999995</v>
      </c>
      <c r="G87" s="9">
        <f t="shared" si="15"/>
        <v>398094.06999999995</v>
      </c>
    </row>
    <row r="88" spans="1:11" x14ac:dyDescent="0.25">
      <c r="A88" s="6" t="s">
        <v>113</v>
      </c>
      <c r="B88" s="6" t="s">
        <v>114</v>
      </c>
      <c r="C88" s="7">
        <v>143434.46</v>
      </c>
      <c r="D88" s="7">
        <v>51147.06</v>
      </c>
      <c r="E88" s="7">
        <v>143434.46</v>
      </c>
      <c r="F88" s="8">
        <f t="shared" si="14"/>
        <v>338015.98</v>
      </c>
      <c r="G88" s="9">
        <f t="shared" si="15"/>
        <v>338015.98</v>
      </c>
    </row>
    <row r="89" spans="1:11" x14ac:dyDescent="0.25">
      <c r="A89" s="6" t="s">
        <v>115</v>
      </c>
      <c r="B89" s="6" t="s">
        <v>116</v>
      </c>
      <c r="C89" s="7">
        <v>0</v>
      </c>
      <c r="D89" s="7">
        <v>0</v>
      </c>
      <c r="E89" s="7">
        <v>50</v>
      </c>
      <c r="F89" s="8">
        <f t="shared" si="14"/>
        <v>50</v>
      </c>
      <c r="G89" s="9">
        <f t="shared" si="15"/>
        <v>50</v>
      </c>
    </row>
    <row r="90" spans="1:11" s="1" customFormat="1" ht="15.75" thickBot="1" x14ac:dyDescent="0.3">
      <c r="A90" s="6" t="s">
        <v>141</v>
      </c>
      <c r="B90" s="6" t="s">
        <v>142</v>
      </c>
      <c r="C90" s="24">
        <v>100</v>
      </c>
      <c r="D90" s="24">
        <v>250</v>
      </c>
      <c r="E90" s="24">
        <v>150</v>
      </c>
      <c r="F90" s="25">
        <f t="shared" si="14"/>
        <v>500</v>
      </c>
      <c r="G90" s="26">
        <f t="shared" si="15"/>
        <v>500</v>
      </c>
    </row>
    <row r="91" spans="1:11" x14ac:dyDescent="0.25">
      <c r="A91" s="43"/>
      <c r="B91" s="44" t="s">
        <v>117</v>
      </c>
      <c r="C91" s="45">
        <f>SUM(C85:C90)</f>
        <v>317268.11</v>
      </c>
      <c r="D91" s="45">
        <f>SUM(D85:D90)</f>
        <v>220296.75</v>
      </c>
      <c r="E91" s="45">
        <f>SUM(E85:E90)</f>
        <v>266095.19</v>
      </c>
      <c r="F91" s="45">
        <f>SUM(F85:F90)</f>
        <v>803660.04999999993</v>
      </c>
      <c r="G91" s="39">
        <f>SUM(C91:E91)</f>
        <v>803660.05</v>
      </c>
    </row>
    <row r="92" spans="1:11" x14ac:dyDescent="0.25">
      <c r="A92" s="46"/>
      <c r="B92" s="46"/>
      <c r="C92" s="47"/>
      <c r="D92" s="47"/>
      <c r="E92" s="47"/>
      <c r="F92" s="46"/>
      <c r="G92" s="46"/>
    </row>
    <row r="93" spans="1:11" ht="15.75" thickBot="1" x14ac:dyDescent="0.3">
      <c r="A93" s="48"/>
      <c r="B93" s="48" t="s">
        <v>118</v>
      </c>
      <c r="C93" s="49">
        <v>8508.69</v>
      </c>
      <c r="D93" s="49">
        <v>3179.57</v>
      </c>
      <c r="E93" s="49">
        <v>2546.08</v>
      </c>
      <c r="F93" s="49">
        <f>SUM(C93:E93)</f>
        <v>14234.34</v>
      </c>
      <c r="G93" s="49">
        <f>SUM(C93:E93)</f>
        <v>14234.34</v>
      </c>
    </row>
    <row r="94" spans="1:11" x14ac:dyDescent="0.25">
      <c r="A94" s="48"/>
      <c r="B94" s="44" t="s">
        <v>119</v>
      </c>
      <c r="C94" s="50">
        <f>SUM(C93)</f>
        <v>8508.69</v>
      </c>
      <c r="D94" s="50">
        <f>SUM(D93)</f>
        <v>3179.57</v>
      </c>
      <c r="E94" s="50">
        <f>SUM(E93)</f>
        <v>2546.08</v>
      </c>
      <c r="F94" s="50">
        <f>SUM(F93)</f>
        <v>14234.34</v>
      </c>
      <c r="G94" s="50">
        <f>SUM(C94:E94)</f>
        <v>14234.34</v>
      </c>
    </row>
    <row r="95" spans="1:11" x14ac:dyDescent="0.25">
      <c r="A95" s="48"/>
      <c r="B95" s="48"/>
      <c r="C95" s="51"/>
      <c r="D95" s="51"/>
      <c r="E95" s="51"/>
      <c r="F95" s="51"/>
      <c r="G95" s="51"/>
    </row>
  </sheetData>
  <mergeCells count="5">
    <mergeCell ref="A1:A2"/>
    <mergeCell ref="B1:B2"/>
    <mergeCell ref="F1:F2"/>
    <mergeCell ref="J4:P4"/>
    <mergeCell ref="M9:N9"/>
  </mergeCells>
  <printOptions horizontalCentered="1"/>
  <pageMargins left="0" right="0" top="0.74803149606299213" bottom="0.15748031496062992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2025-10-01T22:35:16Z</cp:lastPrinted>
  <dcterms:created xsi:type="dcterms:W3CDTF">2025-09-08T16:47:38Z</dcterms:created>
  <dcterms:modified xsi:type="dcterms:W3CDTF">2025-10-08T16:38:46Z</dcterms:modified>
</cp:coreProperties>
</file>