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4to. trimestre 2025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88" i="1"/>
  <c r="F88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6" i="1"/>
  <c r="F76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4" i="1"/>
  <c r="F54" i="1"/>
  <c r="G53" i="1"/>
  <c r="F53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C89" i="1"/>
  <c r="C86" i="1"/>
  <c r="C77" i="1"/>
  <c r="C74" i="1"/>
  <c r="C55" i="1"/>
  <c r="C51" i="1"/>
  <c r="C13" i="1"/>
  <c r="D89" i="1" l="1"/>
  <c r="E89" i="1" l="1"/>
  <c r="F89" i="1" s="1"/>
  <c r="E86" i="1"/>
  <c r="D86" i="1"/>
  <c r="E77" i="1"/>
  <c r="D77" i="1"/>
  <c r="E74" i="1"/>
  <c r="D74" i="1"/>
  <c r="E55" i="1"/>
  <c r="D55" i="1"/>
  <c r="E51" i="1"/>
  <c r="D51" i="1"/>
  <c r="E13" i="1"/>
  <c r="D13" i="1"/>
  <c r="F13" i="1" l="1"/>
  <c r="G13" i="1"/>
  <c r="J6" i="1" s="1"/>
  <c r="F51" i="1"/>
  <c r="G51" i="1"/>
  <c r="K6" i="1" s="1"/>
  <c r="F55" i="1"/>
  <c r="G55" i="1"/>
  <c r="L6" i="1" s="1"/>
  <c r="F74" i="1"/>
  <c r="G74" i="1"/>
  <c r="F77" i="1"/>
  <c r="G77" i="1"/>
  <c r="N6" i="1" s="1"/>
  <c r="G89" i="1"/>
  <c r="F86" i="1"/>
  <c r="G86" i="1"/>
  <c r="M6" i="1"/>
  <c r="P6" i="1"/>
  <c r="O6" i="1"/>
  <c r="O9" i="1" l="1"/>
</calcChain>
</file>

<file path=xl/sharedStrings.xml><?xml version="1.0" encoding="utf-8"?>
<sst xmlns="http://schemas.openxmlformats.org/spreadsheetml/2006/main" count="171" uniqueCount="171">
  <si>
    <t>CUENTA CONTABLE</t>
  </si>
  <si>
    <t>CONCEPTO</t>
  </si>
  <si>
    <t>TOTAL SIPOT</t>
  </si>
  <si>
    <t xml:space="preserve"> </t>
  </si>
  <si>
    <t>1.1.2.2.01.0007.00002</t>
  </si>
  <si>
    <t>POLICIA IND. BANC. Y COM DEL VALLE D</t>
  </si>
  <si>
    <t>1.1.2.2.01.0007.00006</t>
  </si>
  <si>
    <t>SRIA. DE MARINA, ARMADA DE MEXICO</t>
  </si>
  <si>
    <t>1.1.2.2.01.0007.00009</t>
  </si>
  <si>
    <t>ISSSTE SONORA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</si>
  <si>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</si>
  <si>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</si>
  <si>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</si>
  <si>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</si>
  <si>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</si>
  <si>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</si>
  <si>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</si>
  <si>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1.1.2.2.01.0007.00012</t>
  </si>
  <si>
    <t>CENTRO MEDICO 20 DE  NOVIEMBRE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</si>
  <si>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</si>
  <si>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</si>
  <si>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</si>
  <si>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</si>
  <si>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</si>
  <si>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</si>
  <si>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TOTAL DE INGRESOS</t>
  </si>
  <si>
    <t>1.1.2.2.01.0007.00030</t>
  </si>
  <si>
    <t>ISSSEMYM, MATERNO INFANTIL</t>
  </si>
  <si>
    <t>1.1.2.2.01.0007.00034</t>
  </si>
  <si>
    <t>ISSSEMYM CENTRO MEDICO ECATEPEC</t>
  </si>
  <si>
    <t>1.1.2.2.01.0007.00042</t>
  </si>
  <si>
    <t>SEDENA HOSPITAL MILITAR  ESPECIAL</t>
  </si>
  <si>
    <t>TOTAL SUBROGADOS</t>
  </si>
  <si>
    <t>1.1.2.2.01.0008.00001</t>
  </si>
  <si>
    <t>ATENCION SALAS GENERALES</t>
  </si>
  <si>
    <t>4.1.7.3.01.0001.00020</t>
  </si>
  <si>
    <t>SERVICIO DE RADIOTERAPIA</t>
  </si>
  <si>
    <t>4.1.7.3.01.0001.00021</t>
  </si>
  <si>
    <t>SUBDIRECCION DE ASISTENCIA MEDICA</t>
  </si>
  <si>
    <t>4.1.7.3.01.0001.00023</t>
  </si>
  <si>
    <t>INFECTOLOGIA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</si>
  <si>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</si>
  <si>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</si>
  <si>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</si>
  <si>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</si>
  <si>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</si>
  <si>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</si>
  <si>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</si>
  <si>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</si>
  <si>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4.1.7.3.01.0001.00029</t>
  </si>
  <si>
    <t>HEMATO-ONCOLOGIA</t>
  </si>
  <si>
    <t>4.1.7.3.01.0001.00030</t>
  </si>
  <si>
    <t>GASTROENTEROLOGIA Y NUTRICION</t>
  </si>
  <si>
    <t>4.1.7.3.01.0001.00032</t>
  </si>
  <si>
    <t>NEUROLOGIA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</si>
  <si>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</si>
  <si>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</si>
  <si>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</si>
  <si>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</si>
  <si>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</si>
  <si>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</si>
  <si>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</si>
  <si>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</si>
  <si>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</si>
  <si>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</si>
  <si>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4.1.7.3.01.0001.00039</t>
  </si>
  <si>
    <t>CIRUGIA PLASTICA Y RECONSTRUCTIVA</t>
  </si>
  <si>
    <t>4.1.7.3.01.0001.00040</t>
  </si>
  <si>
    <t>ORTOPEDIA</t>
  </si>
  <si>
    <t>4.1.7.3.01.0001.00042</t>
  </si>
  <si>
    <t>UROLOGIA Y GINECOLOGIA</t>
  </si>
  <si>
    <t>4.1.7.3.01.0001.00043</t>
  </si>
  <si>
    <t>OFTALMOLOGIA</t>
  </si>
  <si>
    <t>4.1.7.3.01.0001.00044</t>
  </si>
  <si>
    <t>ESTOMATOLOGIA</t>
  </si>
  <si>
    <t>4.1.7.3.01.0001.00045</t>
  </si>
  <si>
    <t>CIRUGIA GENERAL</t>
  </si>
  <si>
    <t>4.1.7.3.01.0001.00046</t>
  </si>
  <si>
    <t>CIRUGIA DE TORAX Y ENDOSCOPIA</t>
  </si>
  <si>
    <t>4.1.7.3.01.0001.00047</t>
  </si>
  <si>
    <t>ANESTESIA Y ALGOLOGIA</t>
  </si>
  <si>
    <t>4.1.7.3.01.0001.00048</t>
  </si>
  <si>
    <t>LABORATORIO DE FARMACIA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</si>
  <si>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</si>
  <si>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</si>
  <si>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</si>
  <si>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</si>
  <si>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</si>
  <si>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</si>
  <si>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4.1.7.3.01.0001.00055</t>
  </si>
  <si>
    <t>INMUNOLOGIA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</si>
  <si>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</si>
  <si>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</si>
  <si>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</si>
  <si>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</si>
  <si>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</si>
  <si>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</si>
  <si>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4.1.7.3.01.0006.00001</t>
  </si>
  <si>
    <t>MEDICAMENTOS</t>
  </si>
  <si>
    <t>TOTAL SERVICIOS MEDICOS</t>
  </si>
  <si>
    <t>4.3.9.9.01.0001.00001</t>
  </si>
  <si>
    <t>FUNDACION INBURSA</t>
  </si>
  <si>
    <t>4.3.9.9.01.0001.00005</t>
  </si>
  <si>
    <t>DONATIVOS OPERACIÓN DEL HOSPITAL</t>
  </si>
  <si>
    <t>TOTAL DONATIVOS</t>
  </si>
  <si>
    <t>4.3.9.9.03.0001.00151</t>
  </si>
  <si>
    <t>JUN  2025  ULT.  EN EL TAMIZAJE DE  LA DIS</t>
  </si>
  <si>
    <t>4.3.9.9.03.0001.00161</t>
  </si>
  <si>
    <t>AGO 2025 XIX C. IASS ACT DE  INFECCCION</t>
  </si>
  <si>
    <t>4.3.9.9.03.0003.00001</t>
  </si>
  <si>
    <t>CURSOS  DE ESTOMATOLOGIA</t>
  </si>
  <si>
    <t>4.3.9.9.03.0004.00003</t>
  </si>
  <si>
    <t>CURSOS  DE ESPECIALIZACION</t>
  </si>
  <si>
    <t>4.3.9.9.03.0004.00004</t>
  </si>
  <si>
    <t>PASANTIAS Y ROTACIONES</t>
  </si>
  <si>
    <t>4.3.9.9.03.0004.00010</t>
  </si>
  <si>
    <t>ROTACION</t>
  </si>
  <si>
    <t>4.3.9.9.03.0004.00013</t>
  </si>
  <si>
    <t>PAGO DERECHO A EXAMEN 2026</t>
  </si>
  <si>
    <t>4.3.9.9.03.0004.00014</t>
  </si>
  <si>
    <t>PRACTICAS PROFESIONALES ENSEÑANZA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</si>
  <si>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</si>
  <si>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</si>
  <si>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</si>
  <si>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</si>
  <si>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</si>
  <si>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</si>
  <si>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4.3.9.9.09.0013</t>
  </si>
  <si>
    <t>UTILIDADES DE CURSOS MONOGRAFICOS</t>
  </si>
  <si>
    <t>4.3.9.9.09.0017</t>
  </si>
  <si>
    <t>DIVERSOS</t>
  </si>
  <si>
    <t>4.3.9.9.09.0019</t>
  </si>
  <si>
    <t>RENTA DE ESPACIO</t>
  </si>
  <si>
    <t>4.3.9.9.09.0021</t>
  </si>
  <si>
    <t>DIVERSOS 2</t>
  </si>
  <si>
    <t>4.3.9.9.09.0025</t>
  </si>
  <si>
    <t>REPOSICION DE  TARJETON</t>
  </si>
  <si>
    <t>TOTAL OTROS</t>
  </si>
  <si>
    <t>PRODUCTOS FINANCIEROS (INTERESES)</t>
  </si>
  <si>
    <t>TOTAL  INTERESES</t>
  </si>
  <si>
    <t>NOVIEMBRE</t>
  </si>
  <si>
    <t>DICIEMBRE</t>
  </si>
  <si>
    <t>SIPOT 4to. TRIMESTRE</t>
  </si>
  <si>
    <t>4.1.7.3.01.0001.00031</t>
  </si>
  <si>
    <t>GENETICA</t>
  </si>
  <si>
    <t>4.3.9.9.03.0001.00165</t>
  </si>
  <si>
    <t>AGO 2025 P. DE SALUD EMERGENTES Y RE</t>
  </si>
  <si>
    <t>4.3.9.9.03.0001.00171</t>
  </si>
  <si>
    <t>SEP 2025 P. BASICOS DE INMUNOLOGIA PR</t>
  </si>
  <si>
    <t>4.3.9.9.03.0001.00172</t>
  </si>
  <si>
    <t>SEP 2025 C.M.GEST. DEL CUIDADO DE EN</t>
  </si>
  <si>
    <t>4.3.9.9.03.0001.00175</t>
  </si>
  <si>
    <t>SEP 2025 REANIMACION  NEONATAL</t>
  </si>
  <si>
    <t>4.3.9.9.03.0001.00176</t>
  </si>
  <si>
    <t>OCT 2025 XI E. TRABAJO SOCIAL LA TAN</t>
  </si>
  <si>
    <t>4.1.7.3.01.0001.00022</t>
  </si>
  <si>
    <t>NEUMOLOGIA Y FISIOLOGIA PULMONAR</t>
  </si>
  <si>
    <t>4.1.7.3.01.0001.00041</t>
  </si>
  <si>
    <t>4.3.9.9.03.0001.00177</t>
  </si>
  <si>
    <t>4.3.9.9.03.0001.00178</t>
  </si>
  <si>
    <t>4.3.9.9.03.0001.00179</t>
  </si>
  <si>
    <t>NOV. 2025 3° C. MODELOS MURINOS PARA</t>
  </si>
  <si>
    <t>NOV 2025 XXXVII JORNADAS DE ENFERM</t>
  </si>
  <si>
    <t>NOC 2025 2° C. T.- P DE BIOQUIMICA</t>
  </si>
  <si>
    <t>4.3.9.9.03.0002.00008</t>
  </si>
  <si>
    <t>PRACTICAS HOSPITALARIAS ENFERMERIA</t>
  </si>
  <si>
    <t>NEUROCIRUGIA</t>
  </si>
  <si>
    <t>4.3.9.9.09.0004</t>
  </si>
  <si>
    <t>VENTA DE MATERIAL DE DESECHO</t>
  </si>
  <si>
    <t>OCTUBRE</t>
  </si>
  <si>
    <t>DESGLOSE DE INGRESOS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</si>
</sst>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0" fontId="5" fillId="0" borderId="0" xfId="1" applyFont="1" applyFill="1" applyBorder="1"/>
    <xf numFmtId="164" fontId="1" fillId="6" borderId="0" xfId="0" applyNumberFormat="1" applyFont="1" applyFill="1" applyBorder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4" fontId="5" fillId="0" borderId="17" xfId="2" applyNumberFormat="1" applyFont="1" applyBorder="1"/>
    <xf numFmtId="4" fontId="5" fillId="0" borderId="17" xfId="1" applyNumberFormat="1" applyFont="1" applyBorder="1"/>
    <xf numFmtId="4" fontId="5" fillId="0" borderId="17" xfId="1" applyNumberFormat="1" applyFont="1" applyFill="1" applyBorder="1"/>
    <xf numFmtId="0" fontId="0" fillId="0" borderId="0" xfId="0" applyFill="1"/>
    <xf numFmtId="4" fontId="0" fillId="0" borderId="0" xfId="0" applyNumberFormat="1" applyFill="1"/>
    <xf numFmtId="164" fontId="0" fillId="0" borderId="0" xfId="0" applyNumberFormat="1" applyFill="1"/>
    <xf numFmtId="0" fontId="6" fillId="7" borderId="0" xfId="1" applyFont="1" applyFill="1" applyBorder="1"/>
    <xf numFmtId="4" fontId="7" fillId="7" borderId="0" xfId="2" applyNumberFormat="1" applyFont="1" applyFill="1" applyBorder="1"/>
    <xf numFmtId="4" fontId="7" fillId="7" borderId="0" xfId="1" applyNumberFormat="1" applyFont="1" applyFill="1" applyBorder="1"/>
    <xf numFmtId="0" fontId="6" fillId="0" borderId="0" xfId="1" applyFont="1" applyFill="1" applyBorder="1"/>
    <xf numFmtId="4" fontId="7" fillId="0" borderId="0" xfId="2" applyNumberFormat="1" applyFont="1" applyFill="1" applyBorder="1"/>
    <xf numFmtId="4" fontId="7" fillId="0" borderId="0" xfId="1" applyNumberFormat="1" applyFont="1" applyFill="1" applyBorder="1"/>
    <xf numFmtId="4" fontId="0" fillId="0" borderId="0" xfId="0" applyNumberFormat="1"/>
    <xf numFmtId="4" fontId="8" fillId="7" borderId="0" xfId="2" applyNumberFormat="1" applyFont="1" applyFill="1" applyBorder="1"/>
    <xf numFmtId="4" fontId="8" fillId="0" borderId="0" xfId="2" applyNumberFormat="1" applyFont="1" applyBorder="1"/>
    <xf numFmtId="4" fontId="8" fillId="0" borderId="0" xfId="1" applyNumberFormat="1" applyFont="1" applyBorder="1"/>
    <xf numFmtId="4" fontId="8" fillId="0" borderId="0" xfId="1" applyNumberFormat="1" applyFont="1" applyFill="1" applyBorder="1"/>
    <xf numFmtId="0" fontId="5" fillId="0" borderId="0" xfId="1" applyFont="1" applyFill="1"/>
    <xf numFmtId="0" fontId="6" fillId="7" borderId="0" xfId="1" applyFont="1" applyFill="1"/>
    <xf numFmtId="4" fontId="9" fillId="7" borderId="0" xfId="1" applyNumberFormat="1" applyFont="1" applyFill="1"/>
    <xf numFmtId="0" fontId="5" fillId="0" borderId="0" xfId="1" applyFont="1"/>
    <xf numFmtId="4" fontId="5" fillId="0" borderId="0" xfId="1" applyNumberFormat="1" applyFont="1"/>
    <xf numFmtId="0" fontId="8" fillId="0" borderId="0" xfId="1" applyFont="1" applyFill="1"/>
    <xf numFmtId="4" fontId="8" fillId="0" borderId="17" xfId="1" applyNumberFormat="1" applyFont="1" applyFill="1" applyBorder="1"/>
    <xf numFmtId="4" fontId="8" fillId="7" borderId="0" xfId="1" applyNumberFormat="1" applyFont="1" applyFill="1"/>
    <xf numFmtId="4" fontId="8" fillId="0" borderId="0" xfId="1" applyNumberFormat="1" applyFont="1" applyFill="1"/>
    <xf numFmtId="17" fontId="5" fillId="0" borderId="0" xfId="1" applyNumberFormat="1" applyFont="1" applyBorder="1"/>
    <xf numFmtId="4" fontId="8" fillId="0" borderId="17" xfId="1" applyNumberFormat="1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right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workbookViewId="0">
      <selection activeCell="K87" sqref="K86:K87"/>
    </sheetView>
  </sheetViews>
  <sheetFormatPr baseColWidth="10" defaultRowHeight="15" x14ac:dyDescent="0.25"/>
  <cols>
    <col min="1" max="1" width="17.5703125" customWidth="1"/>
    <col min="2" max="2" width="31" customWidth="1"/>
    <col min="3" max="5" width="11.42578125" customWidth="1"/>
    <col min="6" max="6" width="12.7109375" customWidth="1"/>
    <col min="7" max="7" width="12.28515625" bestFit="1" customWidth="1"/>
    <col min="10" max="10" width="14.7109375" customWidth="1"/>
    <col min="11" max="11" width="19" customWidth="1"/>
    <col min="12" max="12" width="15" customWidth="1"/>
    <col min="13" max="13" width="12.85546875" customWidth="1"/>
    <col min="15" max="15" width="14" customWidth="1"/>
    <col min="16" max="16" width="19" customWidth="1"/>
  </cols>
  <sheetData>
    <row r="1" spans="1:16" x14ac:dyDescent="0.25">
      <c r="A1" s="52" t="s">
        <v>0</v>
      </c>
      <c r="B1" s="52" t="s">
        <v>1</v>
      </c>
      <c r="C1" s="1"/>
      <c r="D1" s="1"/>
      <c r="E1" s="1"/>
      <c r="F1" s="54" t="s">
        <v>142</v>
      </c>
      <c r="G1" s="2" t="s">
        <v>2</v>
      </c>
      <c r="J1" t="s">
        <v>3</v>
      </c>
    </row>
    <row r="2" spans="1:16" x14ac:dyDescent="0.25">
      <c r="A2" s="53"/>
      <c r="B2" s="53"/>
      <c r="C2" s="3" t="s">
        <v>169</v>
      </c>
      <c r="D2" s="3" t="s">
        <v>140</v>
      </c>
      <c r="E2" s="3" t="s">
        <v>141</v>
      </c>
      <c r="F2" s="55"/>
      <c r="G2" s="4">
        <v>2025</v>
      </c>
    </row>
    <row r="3" spans="1:16" ht="15.75" thickBot="1" x14ac:dyDescent="0.3">
      <c r="A3" s="5" t="s">
        <v>4</v>
      </c>
      <c r="B3" s="5" t="s">
        <v>5</v>
      </c>
      <c r="C3" s="6">
        <v>18749</v>
      </c>
      <c r="D3" s="6">
        <v>17106</v>
      </c>
      <c r="E3" s="6">
        <v>15348</v>
      </c>
      <c r="F3" s="7">
        <f>C3+D3+E3</f>
        <v>51203</v>
      </c>
      <c r="G3" s="8">
        <f>C3+D3+E3</f>
        <v>51203</v>
      </c>
    </row>
    <row r="4" spans="1:16" ht="15.75" thickBot="1" x14ac:dyDescent="0.3">
      <c r="A4" s="5" t="s">
        <v>6</v>
      </c>
      <c r="B4" s="5" t="s">
        <v>7</v>
      </c>
      <c r="C4" s="6">
        <v>0</v>
      </c>
      <c r="D4" s="6">
        <v>0</v>
      </c>
      <c r="E4" s="6">
        <v>604</v>
      </c>
      <c r="F4" s="7">
        <f t="shared" ref="F4:F11" si="0">C4+D4+E4</f>
        <v>604</v>
      </c>
      <c r="G4" s="8">
        <f t="shared" ref="G4:G12" si="1">C4+D4+E4</f>
        <v>604</v>
      </c>
      <c r="J4" s="56" t="s">
        <v>170</v>
      </c>
      <c r="K4" s="57"/>
      <c r="L4" s="57"/>
      <c r="M4" s="57"/>
      <c r="N4" s="57"/>
      <c r="O4" s="57"/>
      <c r="P4" s="58"/>
    </row>
    <row r="5" spans="1:16" ht="15.75" thickBot="1" x14ac:dyDescent="0.3">
      <c r="A5" s="5" t="s">
        <v>8</v>
      </c>
      <c r="B5" s="5" t="s">
        <v>9</v>
      </c>
      <c r="C5" s="6">
        <v>0</v>
      </c>
      <c r="D5" s="6">
        <v>1302851</v>
      </c>
      <c r="E5" s="6">
        <v>915813</v>
      </c>
      <c r="F5" s="7">
        <f t="shared" si="0"/>
        <v>2218664</v>
      </c>
      <c r="G5" s="8">
        <f t="shared" si="1"/>
        <v>2218664</v>
      </c>
      <c r="J5" s="9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1" t="s">
        <v>16</v>
      </c>
    </row>
    <row r="6" spans="1:16" x14ac:dyDescent="0.25">
      <c r="A6" s="5" t="s">
        <v>17</v>
      </c>
      <c r="B6" s="5" t="s">
        <v>18</v>
      </c>
      <c r="C6" s="6">
        <v>20317</v>
      </c>
      <c r="D6" s="6">
        <v>0</v>
      </c>
      <c r="E6" s="6">
        <v>17823</v>
      </c>
      <c r="F6" s="7">
        <f t="shared" si="0"/>
        <v>38140</v>
      </c>
      <c r="G6" s="8">
        <f t="shared" si="1"/>
        <v>38140</v>
      </c>
      <c r="J6" s="12">
        <f>G13</f>
        <v>14192996</v>
      </c>
      <c r="K6" s="13">
        <f>G51</f>
        <v>405051.69999999995</v>
      </c>
      <c r="L6" s="13">
        <f>G55</f>
        <v>486000</v>
      </c>
      <c r="M6" s="13">
        <f>G74</f>
        <v>516216.16000000003</v>
      </c>
      <c r="N6" s="13">
        <f>G77</f>
        <v>243719.6</v>
      </c>
      <c r="O6" s="13">
        <f>G86</f>
        <v>1150909.28</v>
      </c>
      <c r="P6" s="14">
        <f>G89</f>
        <v>6334.4</v>
      </c>
    </row>
    <row r="7" spans="1:16" x14ac:dyDescent="0.25">
      <c r="A7" s="5" t="s">
        <v>19</v>
      </c>
      <c r="B7" s="5" t="s">
        <v>20</v>
      </c>
      <c r="C7" s="6">
        <v>320901</v>
      </c>
      <c r="D7" s="6">
        <v>0</v>
      </c>
      <c r="E7" s="6">
        <v>389180</v>
      </c>
      <c r="F7" s="7">
        <f t="shared" si="0"/>
        <v>710081</v>
      </c>
      <c r="G7" s="8">
        <f t="shared" si="1"/>
        <v>710081</v>
      </c>
      <c r="J7" s="15"/>
      <c r="K7" s="16"/>
      <c r="L7" s="16"/>
      <c r="M7" s="16"/>
      <c r="N7" s="16"/>
      <c r="O7" s="16"/>
      <c r="P7" s="17"/>
    </row>
    <row r="8" spans="1:16" x14ac:dyDescent="0.25">
      <c r="A8" s="5" t="s">
        <v>21</v>
      </c>
      <c r="B8" s="5" t="s">
        <v>22</v>
      </c>
      <c r="C8" s="6">
        <v>112122</v>
      </c>
      <c r="D8" s="6">
        <v>4399</v>
      </c>
      <c r="E8" s="6">
        <v>18220</v>
      </c>
      <c r="F8" s="7">
        <f t="shared" si="0"/>
        <v>134741</v>
      </c>
      <c r="G8" s="8">
        <f t="shared" si="1"/>
        <v>134741</v>
      </c>
      <c r="J8" s="15"/>
      <c r="K8" s="16"/>
      <c r="L8" s="16"/>
      <c r="M8" s="16"/>
      <c r="N8" s="16"/>
      <c r="O8" s="16"/>
      <c r="P8" s="17"/>
    </row>
    <row r="9" spans="1:16" x14ac:dyDescent="0.25">
      <c r="A9" s="5" t="s">
        <v>23</v>
      </c>
      <c r="B9" s="18" t="s">
        <v>24</v>
      </c>
      <c r="C9" s="6">
        <v>234746</v>
      </c>
      <c r="D9" s="6">
        <v>155075</v>
      </c>
      <c r="E9" s="6">
        <v>57072</v>
      </c>
      <c r="F9" s="7">
        <f t="shared" si="0"/>
        <v>446893</v>
      </c>
      <c r="G9" s="8">
        <f t="shared" si="1"/>
        <v>446893</v>
      </c>
      <c r="J9" s="15"/>
      <c r="K9" s="16"/>
      <c r="L9" s="16"/>
      <c r="M9" s="59" t="s">
        <v>25</v>
      </c>
      <c r="N9" s="59"/>
      <c r="O9" s="19">
        <f>J6+K6+L6+M6+N6+O6+P6</f>
        <v>17001227.139999997</v>
      </c>
      <c r="P9" s="17"/>
    </row>
    <row r="10" spans="1:16" ht="15.75" thickBot="1" x14ac:dyDescent="0.3">
      <c r="A10" s="5" t="s">
        <v>26</v>
      </c>
      <c r="B10" s="18" t="s">
        <v>27</v>
      </c>
      <c r="C10" s="6">
        <v>640081</v>
      </c>
      <c r="D10" s="6">
        <v>1534628</v>
      </c>
      <c r="E10" s="6">
        <v>1487623</v>
      </c>
      <c r="F10" s="7">
        <f t="shared" si="0"/>
        <v>3662332</v>
      </c>
      <c r="G10" s="8">
        <f t="shared" si="1"/>
        <v>3662332</v>
      </c>
      <c r="J10" s="20"/>
      <c r="K10" s="21"/>
      <c r="L10" s="21"/>
      <c r="M10" s="21"/>
      <c r="N10" s="21"/>
      <c r="O10" s="21"/>
      <c r="P10" s="22"/>
    </row>
    <row r="11" spans="1:16" x14ac:dyDescent="0.25">
      <c r="A11" s="5" t="s">
        <v>28</v>
      </c>
      <c r="B11" s="5" t="s">
        <v>29</v>
      </c>
      <c r="C11" s="6">
        <v>838076</v>
      </c>
      <c r="D11" s="6">
        <v>428877</v>
      </c>
      <c r="E11" s="6">
        <v>458675</v>
      </c>
      <c r="F11" s="7">
        <f t="shared" si="0"/>
        <v>1725628</v>
      </c>
      <c r="G11" s="8">
        <f t="shared" si="1"/>
        <v>1725628</v>
      </c>
      <c r="J11" s="23"/>
      <c r="K11" s="23"/>
      <c r="L11" s="23"/>
      <c r="M11" s="23"/>
      <c r="N11" s="23"/>
      <c r="O11" s="23"/>
      <c r="P11" s="23"/>
    </row>
    <row r="12" spans="1:16" ht="15.75" thickBot="1" x14ac:dyDescent="0.3">
      <c r="A12" s="5" t="s">
        <v>30</v>
      </c>
      <c r="B12" s="5" t="s">
        <v>31</v>
      </c>
      <c r="C12" s="24">
        <v>5204710</v>
      </c>
      <c r="D12" s="24">
        <v>0</v>
      </c>
      <c r="E12" s="24">
        <v>0</v>
      </c>
      <c r="F12" s="25">
        <f>C12+D12+E12</f>
        <v>5204710</v>
      </c>
      <c r="G12" s="26">
        <f t="shared" si="1"/>
        <v>5204710</v>
      </c>
      <c r="H12" s="27"/>
      <c r="I12" s="28"/>
      <c r="J12" s="29"/>
      <c r="K12" s="29"/>
      <c r="L12" s="29"/>
      <c r="M12" s="29"/>
      <c r="N12" s="29"/>
      <c r="O12" s="29"/>
      <c r="P12" s="29"/>
    </row>
    <row r="13" spans="1:16" x14ac:dyDescent="0.25">
      <c r="A13" s="5"/>
      <c r="B13" s="30" t="s">
        <v>32</v>
      </c>
      <c r="C13" s="31">
        <f>SUM(C3:C12)</f>
        <v>7389702</v>
      </c>
      <c r="D13" s="31">
        <f>SUM(D3:D12)</f>
        <v>3442936</v>
      </c>
      <c r="E13" s="31">
        <f>SUM(E3:E12)</f>
        <v>3360358</v>
      </c>
      <c r="F13" s="32">
        <f>C13+D13+E13</f>
        <v>14192996</v>
      </c>
      <c r="G13" s="32">
        <f>C13+D13+E13</f>
        <v>14192996</v>
      </c>
      <c r="J13" s="23"/>
      <c r="K13" s="23"/>
      <c r="L13" s="23"/>
      <c r="M13" s="23"/>
      <c r="N13" s="23"/>
      <c r="O13" s="23"/>
      <c r="P13" s="23"/>
    </row>
    <row r="14" spans="1:16" x14ac:dyDescent="0.25">
      <c r="A14" s="18"/>
      <c r="B14" s="33"/>
      <c r="C14" s="34"/>
      <c r="D14" s="34"/>
      <c r="E14" s="34"/>
      <c r="F14" s="35"/>
      <c r="G14" s="35"/>
      <c r="J14" s="23"/>
      <c r="K14" s="23"/>
      <c r="L14" s="23"/>
      <c r="M14" s="23"/>
      <c r="N14" s="23"/>
      <c r="O14" s="23"/>
      <c r="P14" s="23"/>
    </row>
    <row r="15" spans="1:16" x14ac:dyDescent="0.25">
      <c r="A15" s="5" t="s">
        <v>33</v>
      </c>
      <c r="B15" s="5" t="s">
        <v>34</v>
      </c>
      <c r="C15" s="6">
        <v>2304</v>
      </c>
      <c r="D15" s="6">
        <v>0</v>
      </c>
      <c r="E15" s="6">
        <v>26302</v>
      </c>
      <c r="F15" s="7">
        <f t="shared" ref="F15:F50" si="2">C15+D15+E15</f>
        <v>28606</v>
      </c>
      <c r="G15" s="8">
        <f t="shared" ref="G15:G50" si="3">C15+D15+E15</f>
        <v>28606</v>
      </c>
      <c r="J15" s="23"/>
      <c r="K15" s="23"/>
      <c r="L15" s="23"/>
      <c r="M15" s="23"/>
      <c r="N15" s="23"/>
      <c r="O15" s="23"/>
      <c r="P15" s="23"/>
    </row>
    <row r="16" spans="1:16" x14ac:dyDescent="0.25">
      <c r="A16" s="5" t="s">
        <v>35</v>
      </c>
      <c r="B16" s="5" t="s">
        <v>36</v>
      </c>
      <c r="C16" s="6">
        <v>102660</v>
      </c>
      <c r="D16" s="6">
        <v>0</v>
      </c>
      <c r="E16" s="6">
        <v>25425</v>
      </c>
      <c r="F16" s="7">
        <f t="shared" si="2"/>
        <v>128085</v>
      </c>
      <c r="G16" s="8">
        <f t="shared" si="3"/>
        <v>128085</v>
      </c>
      <c r="J16" s="23"/>
      <c r="K16" s="23"/>
      <c r="L16" s="23"/>
      <c r="M16" s="23"/>
      <c r="N16" s="23"/>
      <c r="O16" s="23"/>
      <c r="P16" s="23"/>
    </row>
    <row r="17" spans="1:16" x14ac:dyDescent="0.25">
      <c r="A17" s="5" t="s">
        <v>37</v>
      </c>
      <c r="B17" s="5" t="s">
        <v>38</v>
      </c>
      <c r="C17" s="6">
        <v>45071</v>
      </c>
      <c r="D17" s="6">
        <v>20351</v>
      </c>
      <c r="E17" s="6">
        <v>55246</v>
      </c>
      <c r="F17" s="7">
        <f t="shared" si="2"/>
        <v>120668</v>
      </c>
      <c r="G17" s="8">
        <f t="shared" si="3"/>
        <v>120668</v>
      </c>
      <c r="J17" s="23"/>
      <c r="K17" s="23"/>
      <c r="L17" s="23"/>
      <c r="M17" s="23"/>
      <c r="N17" s="23"/>
      <c r="O17" s="23"/>
      <c r="P17" s="23"/>
    </row>
    <row r="18" spans="1:16" x14ac:dyDescent="0.25">
      <c r="A18" s="5" t="s">
        <v>155</v>
      </c>
      <c r="B18" s="5" t="s">
        <v>156</v>
      </c>
      <c r="C18" s="6">
        <v>0</v>
      </c>
      <c r="D18" s="6">
        <v>0</v>
      </c>
      <c r="E18" s="6">
        <v>348</v>
      </c>
      <c r="F18" s="7">
        <f t="shared" si="2"/>
        <v>348</v>
      </c>
      <c r="G18" s="8">
        <f t="shared" si="3"/>
        <v>348</v>
      </c>
      <c r="J18" s="23"/>
      <c r="K18" s="23"/>
      <c r="L18" s="23"/>
      <c r="M18" s="23"/>
      <c r="N18" s="23"/>
      <c r="O18" s="23"/>
      <c r="P18" s="23"/>
    </row>
    <row r="19" spans="1:16" x14ac:dyDescent="0.25">
      <c r="A19" s="5" t="s">
        <v>39</v>
      </c>
      <c r="B19" s="5" t="s">
        <v>40</v>
      </c>
      <c r="C19" s="6">
        <v>15</v>
      </c>
      <c r="D19" s="6">
        <v>0</v>
      </c>
      <c r="E19" s="6">
        <v>0</v>
      </c>
      <c r="F19" s="7">
        <f t="shared" si="2"/>
        <v>15</v>
      </c>
      <c r="G19" s="8">
        <f t="shared" si="3"/>
        <v>15</v>
      </c>
      <c r="J19" s="23"/>
      <c r="K19" s="23"/>
      <c r="L19" s="23"/>
      <c r="M19" s="23"/>
      <c r="N19" s="23"/>
      <c r="O19" s="23"/>
      <c r="P19" s="23"/>
    </row>
    <row r="20" spans="1:16" x14ac:dyDescent="0.25">
      <c r="A20" s="5" t="s">
        <v>41</v>
      </c>
      <c r="B20" s="5" t="s">
        <v>42</v>
      </c>
      <c r="C20" s="6">
        <v>1361</v>
      </c>
      <c r="D20" s="6">
        <v>64</v>
      </c>
      <c r="E20" s="6">
        <v>813</v>
      </c>
      <c r="F20" s="7">
        <f t="shared" si="2"/>
        <v>2238</v>
      </c>
      <c r="G20" s="8">
        <f t="shared" si="3"/>
        <v>2238</v>
      </c>
      <c r="J20" s="23"/>
      <c r="K20" s="23"/>
      <c r="L20" s="23"/>
      <c r="M20" s="23"/>
      <c r="N20" s="23"/>
      <c r="O20" s="23"/>
      <c r="P20" s="23"/>
    </row>
    <row r="21" spans="1:16" x14ac:dyDescent="0.25">
      <c r="A21" s="5" t="s">
        <v>43</v>
      </c>
      <c r="B21" s="5" t="s">
        <v>44</v>
      </c>
      <c r="C21" s="6">
        <v>379</v>
      </c>
      <c r="D21" s="6">
        <v>98</v>
      </c>
      <c r="E21" s="6">
        <v>816</v>
      </c>
      <c r="F21" s="7">
        <f t="shared" si="2"/>
        <v>1293</v>
      </c>
      <c r="G21" s="8">
        <f t="shared" si="3"/>
        <v>1293</v>
      </c>
      <c r="J21" s="23"/>
      <c r="K21" s="23"/>
      <c r="L21" s="23"/>
      <c r="M21" s="23"/>
      <c r="N21" s="23"/>
      <c r="O21" s="23"/>
      <c r="P21" s="23"/>
    </row>
    <row r="22" spans="1:16" x14ac:dyDescent="0.25">
      <c r="A22" s="5" t="s">
        <v>45</v>
      </c>
      <c r="B22" s="5" t="s">
        <v>46</v>
      </c>
      <c r="C22" s="6">
        <v>913</v>
      </c>
      <c r="D22" s="6">
        <v>435</v>
      </c>
      <c r="E22" s="6">
        <v>1687</v>
      </c>
      <c r="F22" s="7">
        <f t="shared" si="2"/>
        <v>3035</v>
      </c>
      <c r="G22" s="8">
        <f t="shared" si="3"/>
        <v>3035</v>
      </c>
      <c r="J22" s="23"/>
      <c r="K22" s="23"/>
      <c r="L22" s="23"/>
      <c r="M22" s="23"/>
      <c r="N22" s="23"/>
      <c r="O22" s="23"/>
      <c r="P22" s="23"/>
    </row>
    <row r="23" spans="1:16" x14ac:dyDescent="0.25">
      <c r="A23" s="5" t="s">
        <v>47</v>
      </c>
      <c r="B23" s="5" t="s">
        <v>48</v>
      </c>
      <c r="C23" s="6">
        <v>446</v>
      </c>
      <c r="D23" s="6">
        <v>619</v>
      </c>
      <c r="E23" s="6">
        <v>395</v>
      </c>
      <c r="F23" s="7">
        <f t="shared" si="2"/>
        <v>1460</v>
      </c>
      <c r="G23" s="8">
        <f t="shared" si="3"/>
        <v>1460</v>
      </c>
      <c r="J23" s="23"/>
      <c r="K23" s="23"/>
      <c r="L23" s="23"/>
      <c r="M23" s="23"/>
      <c r="N23" s="23"/>
      <c r="O23" s="23"/>
      <c r="P23" s="23"/>
    </row>
    <row r="24" spans="1:16" x14ac:dyDescent="0.25">
      <c r="A24" s="5" t="s">
        <v>49</v>
      </c>
      <c r="B24" s="5" t="s">
        <v>50</v>
      </c>
      <c r="C24" s="6">
        <v>0</v>
      </c>
      <c r="D24" s="6">
        <v>74</v>
      </c>
      <c r="E24" s="6">
        <v>764</v>
      </c>
      <c r="F24" s="7">
        <f t="shared" si="2"/>
        <v>838</v>
      </c>
      <c r="G24" s="8">
        <f t="shared" si="3"/>
        <v>838</v>
      </c>
      <c r="J24" s="23"/>
      <c r="K24" s="23"/>
      <c r="L24" s="23"/>
      <c r="M24" s="23"/>
      <c r="N24" s="23"/>
      <c r="O24" s="23"/>
      <c r="P24" s="23"/>
    </row>
    <row r="25" spans="1:16" x14ac:dyDescent="0.25">
      <c r="A25" s="5" t="s">
        <v>51</v>
      </c>
      <c r="B25" s="5" t="s">
        <v>52</v>
      </c>
      <c r="C25" s="6">
        <v>0</v>
      </c>
      <c r="D25" s="6">
        <v>332</v>
      </c>
      <c r="E25" s="6">
        <v>0</v>
      </c>
      <c r="F25" s="7">
        <f t="shared" si="2"/>
        <v>332</v>
      </c>
      <c r="G25" s="8">
        <f t="shared" si="3"/>
        <v>332</v>
      </c>
      <c r="J25" s="23"/>
      <c r="K25" s="23"/>
      <c r="L25" s="23"/>
      <c r="M25" s="23"/>
      <c r="N25" s="23"/>
      <c r="O25" s="23"/>
      <c r="P25" s="23"/>
    </row>
    <row r="26" spans="1:16" x14ac:dyDescent="0.25">
      <c r="A26" s="5" t="s">
        <v>143</v>
      </c>
      <c r="B26" s="5" t="s">
        <v>144</v>
      </c>
      <c r="C26" s="6">
        <v>1061</v>
      </c>
      <c r="D26" s="6">
        <v>0</v>
      </c>
      <c r="E26" s="6">
        <v>0</v>
      </c>
      <c r="F26" s="7">
        <f t="shared" si="2"/>
        <v>1061</v>
      </c>
      <c r="G26" s="8">
        <f t="shared" si="3"/>
        <v>1061</v>
      </c>
      <c r="J26" s="23"/>
      <c r="K26" s="23"/>
      <c r="L26" s="23"/>
      <c r="M26" s="23"/>
      <c r="N26" s="23"/>
      <c r="O26" s="23"/>
      <c r="P26" s="23"/>
    </row>
    <row r="27" spans="1:16" x14ac:dyDescent="0.25">
      <c r="A27" s="5" t="s">
        <v>53</v>
      </c>
      <c r="B27" s="5" t="s">
        <v>54</v>
      </c>
      <c r="C27" s="6">
        <v>142</v>
      </c>
      <c r="D27" s="6">
        <v>270</v>
      </c>
      <c r="E27" s="6">
        <v>135</v>
      </c>
      <c r="F27" s="7">
        <f t="shared" si="2"/>
        <v>547</v>
      </c>
      <c r="G27" s="8">
        <f t="shared" si="3"/>
        <v>547</v>
      </c>
      <c r="J27" s="23"/>
      <c r="K27" s="23"/>
      <c r="L27" s="23"/>
      <c r="M27" s="23"/>
      <c r="N27" s="23"/>
      <c r="O27" s="23"/>
      <c r="P27" s="23"/>
    </row>
    <row r="28" spans="1:16" x14ac:dyDescent="0.25">
      <c r="A28" s="5" t="s">
        <v>55</v>
      </c>
      <c r="B28" s="5" t="s">
        <v>56</v>
      </c>
      <c r="C28" s="6">
        <v>525</v>
      </c>
      <c r="D28" s="6">
        <v>54</v>
      </c>
      <c r="E28" s="6">
        <v>23</v>
      </c>
      <c r="F28" s="7">
        <f t="shared" si="2"/>
        <v>602</v>
      </c>
      <c r="G28" s="8">
        <f t="shared" si="3"/>
        <v>602</v>
      </c>
    </row>
    <row r="29" spans="1:16" x14ac:dyDescent="0.25">
      <c r="A29" s="5" t="s">
        <v>57</v>
      </c>
      <c r="B29" s="5" t="s">
        <v>58</v>
      </c>
      <c r="C29" s="6">
        <v>575</v>
      </c>
      <c r="D29" s="6">
        <v>854</v>
      </c>
      <c r="E29" s="6">
        <v>197</v>
      </c>
      <c r="F29" s="7">
        <f t="shared" si="2"/>
        <v>1626</v>
      </c>
      <c r="G29" s="8">
        <f t="shared" si="3"/>
        <v>1626</v>
      </c>
    </row>
    <row r="30" spans="1:16" x14ac:dyDescent="0.25">
      <c r="A30" s="5" t="s">
        <v>59</v>
      </c>
      <c r="B30" s="5" t="s">
        <v>60</v>
      </c>
      <c r="C30" s="6">
        <v>236</v>
      </c>
      <c r="D30" s="6">
        <v>0</v>
      </c>
      <c r="E30" s="6">
        <v>304</v>
      </c>
      <c r="F30" s="7">
        <f t="shared" si="2"/>
        <v>540</v>
      </c>
      <c r="G30" s="8">
        <f t="shared" si="3"/>
        <v>540</v>
      </c>
    </row>
    <row r="31" spans="1:16" x14ac:dyDescent="0.25">
      <c r="A31" s="5" t="s">
        <v>61</v>
      </c>
      <c r="B31" s="5" t="s">
        <v>62</v>
      </c>
      <c r="C31" s="6">
        <v>4380</v>
      </c>
      <c r="D31" s="6">
        <v>1180</v>
      </c>
      <c r="E31" s="6">
        <v>318</v>
      </c>
      <c r="F31" s="7">
        <f t="shared" si="2"/>
        <v>5878</v>
      </c>
      <c r="G31" s="8">
        <f t="shared" si="3"/>
        <v>5878</v>
      </c>
    </row>
    <row r="32" spans="1:16" x14ac:dyDescent="0.25">
      <c r="A32" s="5" t="s">
        <v>63</v>
      </c>
      <c r="B32" s="5" t="s">
        <v>64</v>
      </c>
      <c r="C32" s="6">
        <v>3236</v>
      </c>
      <c r="D32" s="6">
        <v>316</v>
      </c>
      <c r="E32" s="6">
        <v>72</v>
      </c>
      <c r="F32" s="7">
        <f t="shared" si="2"/>
        <v>3624</v>
      </c>
      <c r="G32" s="8">
        <f t="shared" si="3"/>
        <v>3624</v>
      </c>
    </row>
    <row r="33" spans="1:7" x14ac:dyDescent="0.25">
      <c r="A33" s="5" t="s">
        <v>65</v>
      </c>
      <c r="B33" s="5" t="s">
        <v>66</v>
      </c>
      <c r="C33" s="6">
        <v>1694</v>
      </c>
      <c r="D33" s="6">
        <v>0</v>
      </c>
      <c r="E33" s="6">
        <v>0</v>
      </c>
      <c r="F33" s="7">
        <f t="shared" si="2"/>
        <v>1694</v>
      </c>
      <c r="G33" s="8">
        <f t="shared" si="3"/>
        <v>1694</v>
      </c>
    </row>
    <row r="34" spans="1:7" x14ac:dyDescent="0.25">
      <c r="A34" s="5" t="s">
        <v>67</v>
      </c>
      <c r="B34" s="5" t="s">
        <v>68</v>
      </c>
      <c r="C34" s="6">
        <v>0</v>
      </c>
      <c r="D34" s="6">
        <v>1297</v>
      </c>
      <c r="E34" s="6">
        <v>1122</v>
      </c>
      <c r="F34" s="7">
        <f t="shared" si="2"/>
        <v>2419</v>
      </c>
      <c r="G34" s="8">
        <f t="shared" si="3"/>
        <v>2419</v>
      </c>
    </row>
    <row r="35" spans="1:7" x14ac:dyDescent="0.25">
      <c r="A35" s="5" t="s">
        <v>157</v>
      </c>
      <c r="B35" s="5" t="s">
        <v>166</v>
      </c>
      <c r="C35" s="6">
        <v>0</v>
      </c>
      <c r="D35" s="6">
        <v>3103</v>
      </c>
      <c r="E35" s="6">
        <v>0</v>
      </c>
      <c r="F35" s="7">
        <f t="shared" si="2"/>
        <v>3103</v>
      </c>
      <c r="G35" s="8">
        <f t="shared" si="3"/>
        <v>3103</v>
      </c>
    </row>
    <row r="36" spans="1:7" x14ac:dyDescent="0.25">
      <c r="A36" s="5" t="s">
        <v>69</v>
      </c>
      <c r="B36" s="5" t="s">
        <v>70</v>
      </c>
      <c r="C36" s="6">
        <v>296</v>
      </c>
      <c r="D36" s="6">
        <v>4087</v>
      </c>
      <c r="E36" s="6">
        <v>1898</v>
      </c>
      <c r="F36" s="7">
        <f t="shared" si="2"/>
        <v>6281</v>
      </c>
      <c r="G36" s="8">
        <f t="shared" si="3"/>
        <v>6281</v>
      </c>
    </row>
    <row r="37" spans="1:7" x14ac:dyDescent="0.25">
      <c r="A37" s="5" t="s">
        <v>71</v>
      </c>
      <c r="B37" s="5" t="s">
        <v>72</v>
      </c>
      <c r="C37" s="6">
        <v>667</v>
      </c>
      <c r="D37" s="6">
        <v>0</v>
      </c>
      <c r="E37" s="6">
        <v>43</v>
      </c>
      <c r="F37" s="7">
        <f t="shared" si="2"/>
        <v>710</v>
      </c>
      <c r="G37" s="8">
        <f t="shared" si="3"/>
        <v>710</v>
      </c>
    </row>
    <row r="38" spans="1:7" x14ac:dyDescent="0.25">
      <c r="A38" s="5" t="s">
        <v>73</v>
      </c>
      <c r="B38" s="5" t="s">
        <v>74</v>
      </c>
      <c r="C38" s="6">
        <v>1071</v>
      </c>
      <c r="D38" s="6">
        <v>308</v>
      </c>
      <c r="E38" s="6">
        <v>594</v>
      </c>
      <c r="F38" s="7">
        <f t="shared" si="2"/>
        <v>1973</v>
      </c>
      <c r="G38" s="8">
        <f t="shared" si="3"/>
        <v>1973</v>
      </c>
    </row>
    <row r="39" spans="1:7" x14ac:dyDescent="0.25">
      <c r="A39" s="5" t="s">
        <v>75</v>
      </c>
      <c r="B39" s="5" t="s">
        <v>76</v>
      </c>
      <c r="C39" s="6">
        <v>3285</v>
      </c>
      <c r="D39" s="6">
        <v>397</v>
      </c>
      <c r="E39" s="6">
        <v>2236</v>
      </c>
      <c r="F39" s="7">
        <f t="shared" si="2"/>
        <v>5918</v>
      </c>
      <c r="G39" s="8">
        <f t="shared" si="3"/>
        <v>5918</v>
      </c>
    </row>
    <row r="40" spans="1:7" x14ac:dyDescent="0.25">
      <c r="A40" s="5" t="s">
        <v>77</v>
      </c>
      <c r="B40" s="5" t="s">
        <v>78</v>
      </c>
      <c r="C40" s="6">
        <v>3694</v>
      </c>
      <c r="D40" s="6">
        <v>0</v>
      </c>
      <c r="E40" s="6">
        <v>0</v>
      </c>
      <c r="F40" s="7">
        <f t="shared" si="2"/>
        <v>3694</v>
      </c>
      <c r="G40" s="8">
        <f t="shared" si="3"/>
        <v>3694</v>
      </c>
    </row>
    <row r="41" spans="1:7" x14ac:dyDescent="0.25">
      <c r="A41" s="5" t="s">
        <v>79</v>
      </c>
      <c r="B41" s="5" t="s">
        <v>80</v>
      </c>
      <c r="C41" s="6">
        <v>978</v>
      </c>
      <c r="D41" s="6">
        <v>2867</v>
      </c>
      <c r="E41" s="6">
        <v>630</v>
      </c>
      <c r="F41" s="7">
        <f t="shared" si="2"/>
        <v>4475</v>
      </c>
      <c r="G41" s="8">
        <f t="shared" si="3"/>
        <v>4475</v>
      </c>
    </row>
    <row r="42" spans="1:7" x14ac:dyDescent="0.25">
      <c r="A42" s="5" t="s">
        <v>81</v>
      </c>
      <c r="B42" s="5" t="s">
        <v>82</v>
      </c>
      <c r="C42" s="6">
        <v>0</v>
      </c>
      <c r="D42" s="6">
        <v>0</v>
      </c>
      <c r="E42" s="6">
        <v>58</v>
      </c>
      <c r="F42" s="7">
        <f t="shared" si="2"/>
        <v>58</v>
      </c>
      <c r="G42" s="8">
        <f t="shared" si="3"/>
        <v>58</v>
      </c>
    </row>
    <row r="43" spans="1:7" x14ac:dyDescent="0.25">
      <c r="A43" s="5" t="s">
        <v>83</v>
      </c>
      <c r="B43" s="5" t="s">
        <v>84</v>
      </c>
      <c r="C43" s="6">
        <v>7133</v>
      </c>
      <c r="D43" s="6">
        <v>6906</v>
      </c>
      <c r="E43" s="6">
        <v>4292</v>
      </c>
      <c r="F43" s="7">
        <f t="shared" si="2"/>
        <v>18331</v>
      </c>
      <c r="G43" s="8">
        <f t="shared" si="3"/>
        <v>18331</v>
      </c>
    </row>
    <row r="44" spans="1:7" x14ac:dyDescent="0.25">
      <c r="A44" s="5" t="s">
        <v>85</v>
      </c>
      <c r="B44" s="5" t="s">
        <v>86</v>
      </c>
      <c r="C44" s="6">
        <v>372</v>
      </c>
      <c r="D44" s="6">
        <v>388</v>
      </c>
      <c r="E44" s="6">
        <v>0</v>
      </c>
      <c r="F44" s="7">
        <f t="shared" si="2"/>
        <v>760</v>
      </c>
      <c r="G44" s="8">
        <f t="shared" si="3"/>
        <v>760</v>
      </c>
    </row>
    <row r="45" spans="1:7" x14ac:dyDescent="0.25">
      <c r="A45" s="5" t="s">
        <v>87</v>
      </c>
      <c r="B45" s="5" t="s">
        <v>88</v>
      </c>
      <c r="C45" s="6">
        <v>9920</v>
      </c>
      <c r="D45" s="6">
        <v>7781</v>
      </c>
      <c r="E45" s="6">
        <v>10134</v>
      </c>
      <c r="F45" s="7">
        <f t="shared" si="2"/>
        <v>27835</v>
      </c>
      <c r="G45" s="8">
        <f t="shared" si="3"/>
        <v>27835</v>
      </c>
    </row>
    <row r="46" spans="1:7" x14ac:dyDescent="0.25">
      <c r="A46" s="5" t="s">
        <v>89</v>
      </c>
      <c r="B46" s="5" t="s">
        <v>90</v>
      </c>
      <c r="C46" s="6">
        <v>466</v>
      </c>
      <c r="D46" s="6">
        <v>0</v>
      </c>
      <c r="E46" s="6">
        <v>0</v>
      </c>
      <c r="F46" s="7">
        <f t="shared" si="2"/>
        <v>466</v>
      </c>
      <c r="G46" s="8">
        <f t="shared" si="3"/>
        <v>466</v>
      </c>
    </row>
    <row r="47" spans="1:7" x14ac:dyDescent="0.25">
      <c r="A47" s="5" t="s">
        <v>91</v>
      </c>
      <c r="B47" s="5" t="s">
        <v>92</v>
      </c>
      <c r="C47" s="6">
        <v>0</v>
      </c>
      <c r="D47" s="6">
        <v>31</v>
      </c>
      <c r="E47" s="6">
        <v>0</v>
      </c>
      <c r="F47" s="7">
        <f t="shared" si="2"/>
        <v>31</v>
      </c>
      <c r="G47" s="8">
        <f t="shared" si="3"/>
        <v>31</v>
      </c>
    </row>
    <row r="48" spans="1:7" x14ac:dyDescent="0.25">
      <c r="A48" s="5" t="s">
        <v>93</v>
      </c>
      <c r="B48" s="5" t="s">
        <v>94</v>
      </c>
      <c r="C48" s="6">
        <v>152</v>
      </c>
      <c r="D48" s="6">
        <v>152</v>
      </c>
      <c r="E48" s="6">
        <v>1018</v>
      </c>
      <c r="F48" s="7">
        <f t="shared" si="2"/>
        <v>1322</v>
      </c>
      <c r="G48" s="8">
        <f t="shared" si="3"/>
        <v>1322</v>
      </c>
    </row>
    <row r="49" spans="1:11" x14ac:dyDescent="0.25">
      <c r="A49" s="5" t="s">
        <v>95</v>
      </c>
      <c r="B49" s="5" t="s">
        <v>96</v>
      </c>
      <c r="C49" s="6">
        <v>5638.4</v>
      </c>
      <c r="D49" s="6">
        <v>4633.2</v>
      </c>
      <c r="E49" s="6">
        <v>4227.6000000000004</v>
      </c>
      <c r="F49" s="7">
        <f t="shared" si="2"/>
        <v>14499.199999999999</v>
      </c>
      <c r="G49" s="8">
        <f t="shared" si="3"/>
        <v>14499.199999999999</v>
      </c>
    </row>
    <row r="50" spans="1:11" ht="15.75" thickBot="1" x14ac:dyDescent="0.3">
      <c r="A50" s="5" t="s">
        <v>97</v>
      </c>
      <c r="B50" s="5" t="s">
        <v>98</v>
      </c>
      <c r="C50" s="24">
        <v>5888</v>
      </c>
      <c r="D50" s="24">
        <v>2776</v>
      </c>
      <c r="E50" s="24">
        <v>2022.5</v>
      </c>
      <c r="F50" s="25">
        <f t="shared" si="2"/>
        <v>10686.5</v>
      </c>
      <c r="G50" s="26">
        <f t="shared" si="3"/>
        <v>10686.5</v>
      </c>
    </row>
    <row r="51" spans="1:11" x14ac:dyDescent="0.25">
      <c r="A51" s="5"/>
      <c r="B51" s="30" t="s">
        <v>99</v>
      </c>
      <c r="C51" s="31">
        <f>SUM(C15:C50)</f>
        <v>204558.4</v>
      </c>
      <c r="D51" s="31">
        <f>SUM(D15:D50)</f>
        <v>59373.2</v>
      </c>
      <c r="E51" s="31">
        <f>SUM(E15:E50)</f>
        <v>141120.1</v>
      </c>
      <c r="F51" s="32">
        <f>C51+D51+E51</f>
        <v>405051.69999999995</v>
      </c>
      <c r="G51" s="32">
        <f>C51+D51+E51</f>
        <v>405051.69999999995</v>
      </c>
    </row>
    <row r="52" spans="1:11" x14ac:dyDescent="0.25">
      <c r="A52" s="5"/>
      <c r="B52" s="5"/>
      <c r="C52" s="6"/>
      <c r="D52" s="6"/>
      <c r="E52" s="6"/>
      <c r="F52" s="7"/>
      <c r="G52" s="8"/>
    </row>
    <row r="53" spans="1:11" x14ac:dyDescent="0.25">
      <c r="A53" s="5" t="s">
        <v>100</v>
      </c>
      <c r="B53" s="5" t="s">
        <v>101</v>
      </c>
      <c r="C53" s="6">
        <v>0</v>
      </c>
      <c r="D53" s="6">
        <v>416000</v>
      </c>
      <c r="E53" s="6">
        <v>0</v>
      </c>
      <c r="F53" s="7">
        <f t="shared" ref="F53:F54" si="4">C53+D53+E53</f>
        <v>416000</v>
      </c>
      <c r="G53" s="8">
        <f t="shared" ref="G53:G54" si="5">C53+D53+E53</f>
        <v>416000</v>
      </c>
      <c r="K53" s="36"/>
    </row>
    <row r="54" spans="1:11" ht="15.75" thickBot="1" x14ac:dyDescent="0.3">
      <c r="A54" s="5" t="s">
        <v>102</v>
      </c>
      <c r="B54" s="5" t="s">
        <v>103</v>
      </c>
      <c r="C54" s="24">
        <v>0</v>
      </c>
      <c r="D54" s="24">
        <v>70000</v>
      </c>
      <c r="E54" s="24">
        <v>0</v>
      </c>
      <c r="F54" s="26">
        <f t="shared" si="4"/>
        <v>70000</v>
      </c>
      <c r="G54" s="26">
        <f t="shared" si="5"/>
        <v>70000</v>
      </c>
      <c r="H54" s="5"/>
    </row>
    <row r="55" spans="1:11" x14ac:dyDescent="0.25">
      <c r="A55" s="5"/>
      <c r="B55" s="30" t="s">
        <v>104</v>
      </c>
      <c r="C55" s="31">
        <f>SUM(C53:C54)</f>
        <v>0</v>
      </c>
      <c r="D55" s="31">
        <f>SUM(D53:D54)</f>
        <v>486000</v>
      </c>
      <c r="E55" s="31">
        <f>SUM(E53:E54)</f>
        <v>0</v>
      </c>
      <c r="F55" s="32">
        <f>C55+D55+E55</f>
        <v>486000</v>
      </c>
      <c r="G55" s="32">
        <f>C55+D55+E55</f>
        <v>486000</v>
      </c>
      <c r="H55" s="5"/>
    </row>
    <row r="56" spans="1:11" x14ac:dyDescent="0.25">
      <c r="A56" s="5"/>
      <c r="B56" s="5"/>
      <c r="C56" s="6"/>
      <c r="D56" s="6"/>
      <c r="E56" s="6"/>
      <c r="F56" s="7"/>
      <c r="G56" s="8"/>
      <c r="H56" s="5"/>
    </row>
    <row r="57" spans="1:11" x14ac:dyDescent="0.25">
      <c r="A57" s="5" t="s">
        <v>105</v>
      </c>
      <c r="B57" s="5" t="s">
        <v>106</v>
      </c>
      <c r="C57" s="6">
        <v>0</v>
      </c>
      <c r="D57" s="6">
        <v>0</v>
      </c>
      <c r="E57" s="6">
        <v>17206</v>
      </c>
      <c r="F57" s="7">
        <f t="shared" ref="F57:F73" si="6">C57+D57+E57</f>
        <v>17206</v>
      </c>
      <c r="G57" s="8">
        <f t="shared" ref="G57:G73" si="7">C57+D57+E57</f>
        <v>17206</v>
      </c>
      <c r="H57" s="5"/>
    </row>
    <row r="58" spans="1:11" x14ac:dyDescent="0.25">
      <c r="A58" s="5" t="s">
        <v>107</v>
      </c>
      <c r="B58" s="5" t="s">
        <v>108</v>
      </c>
      <c r="C58" s="6">
        <v>0</v>
      </c>
      <c r="D58" s="6">
        <v>0</v>
      </c>
      <c r="E58" s="6">
        <v>50000</v>
      </c>
      <c r="F58" s="7">
        <f t="shared" si="6"/>
        <v>50000</v>
      </c>
      <c r="G58" s="8">
        <f t="shared" si="7"/>
        <v>50000</v>
      </c>
      <c r="H58" s="5"/>
    </row>
    <row r="59" spans="1:11" x14ac:dyDescent="0.25">
      <c r="A59" s="5" t="s">
        <v>145</v>
      </c>
      <c r="B59" s="5" t="s">
        <v>146</v>
      </c>
      <c r="C59" s="6">
        <v>3250</v>
      </c>
      <c r="D59" s="6">
        <v>0</v>
      </c>
      <c r="E59" s="6">
        <v>0</v>
      </c>
      <c r="F59" s="7">
        <f t="shared" si="6"/>
        <v>3250</v>
      </c>
      <c r="G59" s="8">
        <f t="shared" si="7"/>
        <v>3250</v>
      </c>
      <c r="H59" s="5"/>
    </row>
    <row r="60" spans="1:11" x14ac:dyDescent="0.25">
      <c r="A60" s="5" t="s">
        <v>147</v>
      </c>
      <c r="B60" s="50" t="s">
        <v>148</v>
      </c>
      <c r="C60" s="6">
        <v>2800</v>
      </c>
      <c r="D60" s="6">
        <v>0</v>
      </c>
      <c r="E60" s="6">
        <v>0</v>
      </c>
      <c r="F60" s="7">
        <f t="shared" si="6"/>
        <v>2800</v>
      </c>
      <c r="G60" s="8">
        <f t="shared" si="7"/>
        <v>2800</v>
      </c>
      <c r="H60" s="5"/>
    </row>
    <row r="61" spans="1:11" x14ac:dyDescent="0.25">
      <c r="A61" s="5" t="s">
        <v>149</v>
      </c>
      <c r="B61" s="50" t="s">
        <v>150</v>
      </c>
      <c r="C61" s="6">
        <v>7800</v>
      </c>
      <c r="D61" s="6">
        <v>0</v>
      </c>
      <c r="E61" s="6">
        <v>0</v>
      </c>
      <c r="F61" s="7">
        <f t="shared" si="6"/>
        <v>7800</v>
      </c>
      <c r="G61" s="8">
        <f t="shared" si="7"/>
        <v>7800</v>
      </c>
      <c r="H61" s="5"/>
    </row>
    <row r="62" spans="1:11" x14ac:dyDescent="0.25">
      <c r="A62" s="5" t="s">
        <v>151</v>
      </c>
      <c r="B62" s="5" t="s">
        <v>152</v>
      </c>
      <c r="C62" s="6">
        <v>72000</v>
      </c>
      <c r="D62" s="6">
        <v>0</v>
      </c>
      <c r="E62" s="6">
        <v>0</v>
      </c>
      <c r="F62" s="7">
        <f t="shared" si="6"/>
        <v>72000</v>
      </c>
      <c r="G62" s="8">
        <f t="shared" si="7"/>
        <v>72000</v>
      </c>
      <c r="H62" s="5"/>
    </row>
    <row r="63" spans="1:11" x14ac:dyDescent="0.25">
      <c r="A63" s="5" t="s">
        <v>153</v>
      </c>
      <c r="B63" s="5" t="s">
        <v>154</v>
      </c>
      <c r="C63" s="6">
        <v>10350</v>
      </c>
      <c r="D63" s="6">
        <v>0</v>
      </c>
      <c r="E63" s="6">
        <v>0</v>
      </c>
      <c r="F63" s="7">
        <f t="shared" si="6"/>
        <v>10350</v>
      </c>
      <c r="G63" s="8">
        <f t="shared" si="7"/>
        <v>10350</v>
      </c>
      <c r="H63" s="5"/>
    </row>
    <row r="64" spans="1:11" x14ac:dyDescent="0.25">
      <c r="A64" s="5" t="s">
        <v>158</v>
      </c>
      <c r="B64" s="5" t="s">
        <v>161</v>
      </c>
      <c r="C64" s="6">
        <v>0</v>
      </c>
      <c r="D64" s="6">
        <v>1400</v>
      </c>
      <c r="E64" s="6">
        <v>0</v>
      </c>
      <c r="F64" s="7">
        <f t="shared" si="6"/>
        <v>1400</v>
      </c>
      <c r="G64" s="8">
        <f t="shared" si="7"/>
        <v>1400</v>
      </c>
      <c r="H64" s="5"/>
    </row>
    <row r="65" spans="1:11" x14ac:dyDescent="0.25">
      <c r="A65" s="5" t="s">
        <v>159</v>
      </c>
      <c r="B65" s="5" t="s">
        <v>162</v>
      </c>
      <c r="C65" s="6">
        <v>0</v>
      </c>
      <c r="D65" s="6">
        <v>56000</v>
      </c>
      <c r="E65" s="6">
        <v>0</v>
      </c>
      <c r="F65" s="7">
        <f t="shared" si="6"/>
        <v>56000</v>
      </c>
      <c r="G65" s="8">
        <f t="shared" si="7"/>
        <v>56000</v>
      </c>
      <c r="H65" s="5"/>
    </row>
    <row r="66" spans="1:11" x14ac:dyDescent="0.25">
      <c r="A66" s="5" t="s">
        <v>160</v>
      </c>
      <c r="B66" s="5" t="s">
        <v>163</v>
      </c>
      <c r="C66" s="6">
        <v>0</v>
      </c>
      <c r="D66" s="6">
        <v>1500</v>
      </c>
      <c r="E66" s="6">
        <v>0</v>
      </c>
      <c r="F66" s="7">
        <f t="shared" si="6"/>
        <v>1500</v>
      </c>
      <c r="G66" s="8">
        <f t="shared" si="7"/>
        <v>1500</v>
      </c>
      <c r="H66" s="5"/>
    </row>
    <row r="67" spans="1:11" x14ac:dyDescent="0.25">
      <c r="A67" s="5" t="s">
        <v>164</v>
      </c>
      <c r="B67" s="5" t="s">
        <v>165</v>
      </c>
      <c r="C67" s="6">
        <v>0</v>
      </c>
      <c r="D67" s="6">
        <v>12000</v>
      </c>
      <c r="E67" s="6">
        <v>23400</v>
      </c>
      <c r="F67" s="7">
        <f t="shared" si="6"/>
        <v>35400</v>
      </c>
      <c r="G67" s="8">
        <f t="shared" si="7"/>
        <v>35400</v>
      </c>
      <c r="H67" s="5"/>
    </row>
    <row r="68" spans="1:11" x14ac:dyDescent="0.25">
      <c r="A68" s="5" t="s">
        <v>109</v>
      </c>
      <c r="B68" s="5" t="s">
        <v>110</v>
      </c>
      <c r="C68" s="6">
        <v>56000</v>
      </c>
      <c r="D68" s="6">
        <v>0</v>
      </c>
      <c r="E68" s="6">
        <v>48000</v>
      </c>
      <c r="F68" s="7">
        <f t="shared" si="6"/>
        <v>104000</v>
      </c>
      <c r="G68" s="8">
        <f t="shared" si="7"/>
        <v>104000</v>
      </c>
    </row>
    <row r="69" spans="1:11" x14ac:dyDescent="0.25">
      <c r="A69" s="5" t="s">
        <v>111</v>
      </c>
      <c r="B69" s="5" t="s">
        <v>112</v>
      </c>
      <c r="C69" s="6">
        <v>5728.66</v>
      </c>
      <c r="D69" s="6">
        <v>0</v>
      </c>
      <c r="E69" s="6">
        <v>0</v>
      </c>
      <c r="F69" s="7">
        <f t="shared" si="6"/>
        <v>5728.66</v>
      </c>
      <c r="G69" s="8">
        <f t="shared" si="7"/>
        <v>5728.66</v>
      </c>
    </row>
    <row r="70" spans="1:11" x14ac:dyDescent="0.25">
      <c r="A70" s="5" t="s">
        <v>113</v>
      </c>
      <c r="B70" s="5" t="s">
        <v>114</v>
      </c>
      <c r="C70" s="6">
        <v>59552.5</v>
      </c>
      <c r="D70" s="6">
        <v>38385</v>
      </c>
      <c r="E70" s="6">
        <v>24844</v>
      </c>
      <c r="F70" s="7">
        <f t="shared" si="6"/>
        <v>122781.5</v>
      </c>
      <c r="G70" s="8">
        <f t="shared" si="7"/>
        <v>122781.5</v>
      </c>
      <c r="K70" s="36"/>
    </row>
    <row r="71" spans="1:11" x14ac:dyDescent="0.25">
      <c r="A71" s="5" t="s">
        <v>115</v>
      </c>
      <c r="B71" s="5" t="s">
        <v>116</v>
      </c>
      <c r="C71" s="6">
        <v>1000</v>
      </c>
      <c r="D71" s="6">
        <v>0</v>
      </c>
      <c r="E71" s="6">
        <v>1000</v>
      </c>
      <c r="F71" s="7">
        <f t="shared" si="6"/>
        <v>2000</v>
      </c>
      <c r="G71" s="8">
        <f t="shared" si="7"/>
        <v>2000</v>
      </c>
    </row>
    <row r="72" spans="1:11" x14ac:dyDescent="0.25">
      <c r="A72" s="5" t="s">
        <v>117</v>
      </c>
      <c r="B72" s="5" t="s">
        <v>118</v>
      </c>
      <c r="C72" s="6">
        <v>18000</v>
      </c>
      <c r="D72" s="6">
        <v>2000</v>
      </c>
      <c r="E72" s="6">
        <v>4000</v>
      </c>
      <c r="F72" s="7">
        <f t="shared" si="6"/>
        <v>24000</v>
      </c>
      <c r="G72" s="8">
        <f t="shared" si="7"/>
        <v>24000</v>
      </c>
      <c r="K72" s="36"/>
    </row>
    <row r="73" spans="1:11" ht="15.75" thickBot="1" x14ac:dyDescent="0.3">
      <c r="A73" s="5" t="s">
        <v>119</v>
      </c>
      <c r="B73" s="5" t="s">
        <v>120</v>
      </c>
      <c r="C73" s="24">
        <v>0</v>
      </c>
      <c r="D73" s="24">
        <v>0</v>
      </c>
      <c r="E73" s="24">
        <v>0</v>
      </c>
      <c r="F73" s="25">
        <f t="shared" si="6"/>
        <v>0</v>
      </c>
      <c r="G73" s="26">
        <f t="shared" si="7"/>
        <v>0</v>
      </c>
      <c r="K73" s="36"/>
    </row>
    <row r="74" spans="1:11" x14ac:dyDescent="0.25">
      <c r="A74" s="5"/>
      <c r="B74" s="30" t="s">
        <v>121</v>
      </c>
      <c r="C74" s="37">
        <f>SUM(C57:C73)</f>
        <v>236481.16</v>
      </c>
      <c r="D74" s="37">
        <f>SUM(D57:D73)</f>
        <v>111285</v>
      </c>
      <c r="E74" s="37">
        <f>SUM(E57:E73)</f>
        <v>168450</v>
      </c>
      <c r="F74" s="32">
        <f>C74+D74+E74</f>
        <v>516216.16000000003</v>
      </c>
      <c r="G74" s="32">
        <f>C74+D74+E74</f>
        <v>516216.16000000003</v>
      </c>
    </row>
    <row r="75" spans="1:11" x14ac:dyDescent="0.25">
      <c r="A75" s="5"/>
      <c r="B75" s="5"/>
      <c r="C75" s="38"/>
      <c r="D75" s="38"/>
      <c r="E75" s="38"/>
      <c r="F75" s="39"/>
      <c r="G75" s="40"/>
    </row>
    <row r="76" spans="1:11" ht="15.75" thickBot="1" x14ac:dyDescent="0.3">
      <c r="A76" s="5" t="s">
        <v>122</v>
      </c>
      <c r="B76" s="5" t="s">
        <v>123</v>
      </c>
      <c r="C76" s="24">
        <v>98398.9</v>
      </c>
      <c r="D76" s="24">
        <v>96126.91</v>
      </c>
      <c r="E76" s="24">
        <v>49193.79</v>
      </c>
      <c r="F76" s="25">
        <f>C76+D76+E76</f>
        <v>243719.6</v>
      </c>
      <c r="G76" s="26">
        <f>C76+D76+E76</f>
        <v>243719.6</v>
      </c>
    </row>
    <row r="77" spans="1:11" x14ac:dyDescent="0.25">
      <c r="A77" s="5"/>
      <c r="B77" s="30" t="s">
        <v>124</v>
      </c>
      <c r="C77" s="37">
        <f>SUM(C76)</f>
        <v>98398.9</v>
      </c>
      <c r="D77" s="37">
        <f>SUM(D76)</f>
        <v>96126.91</v>
      </c>
      <c r="E77" s="37">
        <f>SUM(E76)</f>
        <v>49193.79</v>
      </c>
      <c r="F77" s="32">
        <f>C77+D77+E77</f>
        <v>243719.6</v>
      </c>
      <c r="G77" s="32">
        <f>C77+D77+E77</f>
        <v>243719.6</v>
      </c>
    </row>
    <row r="78" spans="1:11" x14ac:dyDescent="0.25">
      <c r="A78" s="5"/>
      <c r="B78" s="5"/>
      <c r="C78" s="38"/>
      <c r="D78" s="38"/>
      <c r="E78" s="38"/>
      <c r="F78" s="39"/>
      <c r="G78" s="40"/>
    </row>
    <row r="79" spans="1:11" x14ac:dyDescent="0.25">
      <c r="A79" s="5" t="s">
        <v>125</v>
      </c>
      <c r="B79" s="5" t="s">
        <v>126</v>
      </c>
      <c r="C79" s="6">
        <v>1300</v>
      </c>
      <c r="D79" s="6">
        <v>700</v>
      </c>
      <c r="E79" s="6">
        <v>1600</v>
      </c>
      <c r="F79" s="7">
        <f t="shared" ref="F79:F85" si="8">C79+D79+E79</f>
        <v>3600</v>
      </c>
      <c r="G79" s="8">
        <f t="shared" ref="G79:G85" si="9">C79+D79+E79</f>
        <v>3600</v>
      </c>
    </row>
    <row r="80" spans="1:11" x14ac:dyDescent="0.25">
      <c r="A80" s="5" t="s">
        <v>167</v>
      </c>
      <c r="B80" s="5" t="s">
        <v>168</v>
      </c>
      <c r="C80" s="6">
        <v>0</v>
      </c>
      <c r="D80" s="6">
        <v>0</v>
      </c>
      <c r="E80" s="6">
        <v>92100</v>
      </c>
      <c r="F80" s="7">
        <f t="shared" si="8"/>
        <v>92100</v>
      </c>
      <c r="G80" s="8">
        <f t="shared" si="9"/>
        <v>92100</v>
      </c>
    </row>
    <row r="81" spans="1:7" x14ac:dyDescent="0.25">
      <c r="A81" s="5" t="s">
        <v>127</v>
      </c>
      <c r="B81" s="5" t="s">
        <v>128</v>
      </c>
      <c r="C81" s="6">
        <v>16960</v>
      </c>
      <c r="D81" s="6">
        <v>24840</v>
      </c>
      <c r="E81" s="6">
        <v>68791.199999999997</v>
      </c>
      <c r="F81" s="7">
        <f t="shared" si="8"/>
        <v>110591.2</v>
      </c>
      <c r="G81" s="8">
        <f t="shared" si="9"/>
        <v>110591.2</v>
      </c>
    </row>
    <row r="82" spans="1:7" x14ac:dyDescent="0.25">
      <c r="A82" s="5" t="s">
        <v>129</v>
      </c>
      <c r="B82" s="5" t="s">
        <v>130</v>
      </c>
      <c r="C82" s="6">
        <v>105953.82</v>
      </c>
      <c r="D82" s="6">
        <v>135599.42000000001</v>
      </c>
      <c r="E82" s="6">
        <v>229394.93</v>
      </c>
      <c r="F82" s="7">
        <f t="shared" si="8"/>
        <v>470948.17000000004</v>
      </c>
      <c r="G82" s="8">
        <f t="shared" si="9"/>
        <v>470948.17000000004</v>
      </c>
    </row>
    <row r="83" spans="1:7" x14ac:dyDescent="0.25">
      <c r="A83" s="5" t="s">
        <v>131</v>
      </c>
      <c r="B83" s="5" t="s">
        <v>132</v>
      </c>
      <c r="C83" s="6">
        <v>143434.46</v>
      </c>
      <c r="D83" s="6">
        <v>152550.99</v>
      </c>
      <c r="E83" s="6">
        <v>143434.46</v>
      </c>
      <c r="F83" s="7">
        <f t="shared" si="8"/>
        <v>439419.90999999992</v>
      </c>
      <c r="G83" s="8">
        <f t="shared" si="9"/>
        <v>439419.90999999992</v>
      </c>
    </row>
    <row r="84" spans="1:7" x14ac:dyDescent="0.25">
      <c r="A84" s="5" t="s">
        <v>133</v>
      </c>
      <c r="B84" s="5" t="s">
        <v>134</v>
      </c>
      <c r="C84" s="6">
        <v>0</v>
      </c>
      <c r="D84" s="6">
        <v>0</v>
      </c>
      <c r="E84" s="6">
        <v>33800</v>
      </c>
      <c r="F84" s="7">
        <f t="shared" si="8"/>
        <v>33800</v>
      </c>
      <c r="G84" s="8">
        <f t="shared" si="9"/>
        <v>33800</v>
      </c>
    </row>
    <row r="85" spans="1:7" ht="15.75" thickBot="1" x14ac:dyDescent="0.3">
      <c r="A85" s="5" t="s">
        <v>135</v>
      </c>
      <c r="B85" s="5" t="s">
        <v>136</v>
      </c>
      <c r="C85" s="24">
        <v>300</v>
      </c>
      <c r="D85" s="24">
        <v>50</v>
      </c>
      <c r="E85" s="24">
        <v>100</v>
      </c>
      <c r="F85" s="25">
        <f t="shared" si="8"/>
        <v>450</v>
      </c>
      <c r="G85" s="26">
        <f t="shared" si="9"/>
        <v>450</v>
      </c>
    </row>
    <row r="86" spans="1:7" x14ac:dyDescent="0.25">
      <c r="A86" s="41"/>
      <c r="B86" s="42" t="s">
        <v>137</v>
      </c>
      <c r="C86" s="43">
        <f>SUM(C79:C85)</f>
        <v>267948.28000000003</v>
      </c>
      <c r="D86" s="43">
        <f>SUM(D79:D85)</f>
        <v>313740.41000000003</v>
      </c>
      <c r="E86" s="43">
        <f>SUM(E79:E85)</f>
        <v>569220.59</v>
      </c>
      <c r="F86" s="32">
        <f>C86+D86+E86</f>
        <v>1150909.28</v>
      </c>
      <c r="G86" s="32">
        <f>C86+D86+E86</f>
        <v>1150909.28</v>
      </c>
    </row>
    <row r="87" spans="1:7" x14ac:dyDescent="0.25">
      <c r="A87" s="44"/>
      <c r="B87" s="44"/>
      <c r="C87" s="45"/>
      <c r="D87" s="45"/>
      <c r="E87" s="45"/>
      <c r="F87" s="44"/>
      <c r="G87" s="44"/>
    </row>
    <row r="88" spans="1:7" ht="15.75" thickBot="1" x14ac:dyDescent="0.3">
      <c r="A88" s="46"/>
      <c r="B88" s="46" t="s">
        <v>138</v>
      </c>
      <c r="C88" s="47">
        <v>2721.33</v>
      </c>
      <c r="D88" s="47">
        <v>1824.63</v>
      </c>
      <c r="E88" s="47">
        <v>1788.44</v>
      </c>
      <c r="F88" s="51">
        <f>C88+D88+E88</f>
        <v>6334.4</v>
      </c>
      <c r="G88" s="47">
        <f>C88+D88+E88</f>
        <v>6334.4</v>
      </c>
    </row>
    <row r="89" spans="1:7" x14ac:dyDescent="0.25">
      <c r="A89" s="46"/>
      <c r="B89" s="42" t="s">
        <v>139</v>
      </c>
      <c r="C89" s="48">
        <f>SUM(C88)</f>
        <v>2721.33</v>
      </c>
      <c r="D89" s="48">
        <f>SUM(D88)</f>
        <v>1824.63</v>
      </c>
      <c r="E89" s="48">
        <f>SUM(E88)</f>
        <v>1788.44</v>
      </c>
      <c r="F89" s="32">
        <f>C89+D89+E89</f>
        <v>6334.4</v>
      </c>
      <c r="G89" s="32">
        <f>C89+D89+E89</f>
        <v>6334.4</v>
      </c>
    </row>
    <row r="90" spans="1:7" x14ac:dyDescent="0.25">
      <c r="A90" s="46"/>
      <c r="B90" s="46"/>
      <c r="C90" s="49"/>
      <c r="D90" s="49"/>
      <c r="E90" s="49"/>
      <c r="F90" s="49"/>
      <c r="G90" s="49"/>
    </row>
  </sheetData>
  <mergeCells count="5">
    <mergeCell ref="A1:A2"/>
    <mergeCell ref="B1:B2"/>
    <mergeCell ref="F1:F2"/>
    <mergeCell ref="J4:P4"/>
    <mergeCell ref="M9:N9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2026-01-14T19:36:08Z</cp:lastPrinted>
  <dcterms:created xsi:type="dcterms:W3CDTF">2025-12-09T22:32:24Z</dcterms:created>
  <dcterms:modified xsi:type="dcterms:W3CDTF">2026-01-14T20:30:07Z</dcterms:modified>
</cp:coreProperties>
</file>